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9300" yWindow="648" windowWidth="16956" windowHeight="11592" tabRatio="745"/>
  </bookViews>
  <sheets>
    <sheet name="出勤率70%_役職員等リスト" sheetId="33" r:id="rId1"/>
    <sheet name="出勤率50%_役職員等リスト" sheetId="32" r:id="rId2"/>
    <sheet name="出勤率20%_役職員等リスト" sheetId="25" r:id="rId3"/>
    <sheet name="★企画用_人物リスト【新型コロナ用】" sheetId="27" state="hidden" r:id="rId4"/>
    <sheet name="DB（シナリオ）" sheetId="2" state="hidden" r:id="rId5"/>
    <sheet name="DB(苗字)" sheetId="4" state="hidden" r:id="rId6"/>
  </sheets>
  <definedNames>
    <definedName name="_xlnm._FilterDatabase" localSheetId="3" hidden="1">★企画用_人物リスト【新型コロナ用】!$A$1:$L$23</definedName>
    <definedName name="_xlnm._FilterDatabase" localSheetId="4" hidden="1">'DB（シナリオ）'!$A$1:$Z$217</definedName>
    <definedName name="_xlnm._FilterDatabase" localSheetId="5" hidden="1">'DB(苗字)'!$A$5:$K$341</definedName>
    <definedName name="_xlnm._FilterDatabase" localSheetId="2" hidden="1">'出勤率20%_役職員等リスト'!$A$1:$Q$204</definedName>
    <definedName name="_xlnm._FilterDatabase" localSheetId="1" hidden="1">'出勤率50%_役職員等リスト'!$A$1:$Q$204</definedName>
    <definedName name="_xlnm._FilterDatabase" localSheetId="0" hidden="1">'出勤率70%_役職員等リスト'!$A$1:$Q$204</definedName>
    <definedName name="_xlnm.Print_Area" localSheetId="4">'DB（シナリオ）'!$A$1:$R$217</definedName>
    <definedName name="_xlnm.Print_Area" localSheetId="2">'出勤率20%_役職員等リスト'!$A$1:$Q$204</definedName>
    <definedName name="_xlnm.Print_Area" localSheetId="1">'出勤率50%_役職員等リスト'!$A$1:$Q$204</definedName>
    <definedName name="_xlnm.Print_Area" localSheetId="0">'出勤率70%_役職員等リスト'!$A$1:$Q$204</definedName>
    <definedName name="_xlnm.Print_Titles" localSheetId="3">★企画用_人物リスト【新型コロナ用】!$1:$1</definedName>
    <definedName name="_xlnm.Print_Titles" localSheetId="4">'DB（シナリオ）'!$1:$1</definedName>
    <definedName name="_xlnm.Print_Titles" localSheetId="2">'出勤率20%_役職員等リスト'!$1:$1</definedName>
    <definedName name="_xlnm.Print_Titles" localSheetId="1">'出勤率50%_役職員等リスト'!$1:$1</definedName>
    <definedName name="_xlnm.Print_Titles" localSheetId="0">'出勤率70%_役職員等リスト'!$1:$1</definedName>
    <definedName name="居住・勤務1" localSheetId="3">★企画用_人物リスト【新型コロナ用】!#REF!</definedName>
    <definedName name="居住・勤務1" localSheetId="2">'出勤率20%_役職員等リスト'!#REF!</definedName>
    <definedName name="居住・勤務1" localSheetId="1">'出勤率50%_役職員等リスト'!#REF!</definedName>
    <definedName name="居住・勤務1" localSheetId="0">'出勤率70%_役職員等リスト'!#REF!</definedName>
    <definedName name="居住・勤務1">'DB（シナリオ）'!$U$2:$U$29</definedName>
    <definedName name="居住・勤務2" localSheetId="3">★企画用_人物リスト【新型コロナ用】!#REF!</definedName>
    <definedName name="居住・勤務2" localSheetId="2">'出勤率20%_役職員等リスト'!#REF!</definedName>
    <definedName name="居住・勤務2" localSheetId="1">'出勤率50%_役職員等リスト'!#REF!</definedName>
    <definedName name="居住・勤務2" localSheetId="0">'出勤率70%_役職員等リスト'!#REF!</definedName>
    <definedName name="居住・勤務2">'DB（シナリオ）'!$V$2:$V$4</definedName>
    <definedName name="状況" localSheetId="3">★企画用_人物リスト【新型コロナ用】!#REF!</definedName>
    <definedName name="状況" localSheetId="2">'出勤率20%_役職員等リスト'!#REF!</definedName>
    <definedName name="状況" localSheetId="1">'出勤率50%_役職員等リスト'!#REF!</definedName>
    <definedName name="状況" localSheetId="0">'出勤率70%_役職員等リスト'!#REF!</definedName>
    <definedName name="状況">'DB（シナリオ）'!$Y$2:$Y$6</definedName>
    <definedName name="性別" localSheetId="3">★企画用_人物リスト【新型コロナ用】!#REF!</definedName>
    <definedName name="性別" localSheetId="2">'出勤率20%_役職員等リスト'!#REF!</definedName>
    <definedName name="性別" localSheetId="1">'出勤率50%_役職員等リスト'!#REF!</definedName>
    <definedName name="性別" localSheetId="0">'出勤率70%_役職員等リスト'!#REF!</definedName>
    <definedName name="性別">'DB（シナリオ）'!$X$2:$X$3</definedName>
    <definedName name="属性" localSheetId="3">★企画用_人物リスト【新型コロナ用】!#REF!</definedName>
    <definedName name="属性" localSheetId="2">'出勤率20%_役職員等リスト'!#REF!</definedName>
    <definedName name="属性" localSheetId="1">'出勤率50%_役職員等リスト'!#REF!</definedName>
    <definedName name="属性" localSheetId="0">'出勤率70%_役職員等リスト'!#REF!</definedName>
    <definedName name="属性">'DB（シナリオ）'!$W$2:$W$23</definedName>
    <definedName name="負傷・要援護" localSheetId="3">★企画用_人物リスト【新型コロナ用】!#REF!</definedName>
    <definedName name="負傷・要援護" localSheetId="2">'出勤率20%_役職員等リスト'!#REF!</definedName>
    <definedName name="負傷・要援護" localSheetId="1">'出勤率50%_役職員等リスト'!#REF!</definedName>
    <definedName name="負傷・要援護" localSheetId="0">'出勤率70%_役職員等リスト'!#REF!</definedName>
    <definedName name="負傷・要援護">'DB（シナリオ）'!$Z$2:$Z$15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6" i="33" l="1"/>
  <c r="I146" i="33"/>
  <c r="H146" i="33"/>
  <c r="J129" i="33"/>
  <c r="I129" i="33"/>
  <c r="H129" i="33"/>
  <c r="J40" i="33"/>
  <c r="I40" i="33"/>
  <c r="H40" i="33"/>
  <c r="J32" i="33"/>
  <c r="I32" i="33"/>
  <c r="H32" i="33"/>
  <c r="J121" i="33"/>
  <c r="I121" i="33"/>
  <c r="H121" i="33"/>
  <c r="I126" i="33"/>
  <c r="J122" i="33"/>
  <c r="I122" i="33"/>
  <c r="H122" i="33"/>
  <c r="I115" i="33"/>
  <c r="I117" i="33"/>
  <c r="J60" i="33"/>
  <c r="I60" i="33"/>
  <c r="H60" i="33"/>
  <c r="J53" i="33"/>
  <c r="I53" i="33"/>
  <c r="H53" i="33"/>
  <c r="J57" i="33"/>
  <c r="I57" i="33"/>
  <c r="H57" i="33"/>
  <c r="J54" i="33"/>
  <c r="I54" i="33"/>
  <c r="H54" i="33"/>
  <c r="H111" i="33"/>
  <c r="I111" i="33"/>
  <c r="J111" i="33"/>
  <c r="J109" i="33"/>
  <c r="I109" i="33"/>
  <c r="H109" i="33"/>
  <c r="J56" i="33"/>
  <c r="I56" i="33"/>
  <c r="H56" i="33"/>
  <c r="J55" i="33"/>
  <c r="I55" i="33"/>
  <c r="H55" i="33"/>
  <c r="J69" i="33"/>
  <c r="I69" i="33"/>
  <c r="H69" i="33"/>
  <c r="J76" i="33"/>
  <c r="I76" i="33"/>
  <c r="H76" i="33"/>
  <c r="J81" i="33"/>
  <c r="I81" i="33"/>
  <c r="H81" i="33"/>
  <c r="J86" i="33"/>
  <c r="I86" i="33"/>
  <c r="H86" i="33"/>
  <c r="J87" i="33"/>
  <c r="I87" i="33"/>
  <c r="H87" i="33"/>
  <c r="J93" i="33"/>
  <c r="I93" i="33"/>
  <c r="H93" i="33"/>
  <c r="J94" i="33"/>
  <c r="I94" i="33"/>
  <c r="H94" i="33"/>
  <c r="J98" i="33"/>
  <c r="H98" i="33"/>
  <c r="J100" i="33"/>
  <c r="I100" i="33"/>
  <c r="H100" i="33"/>
  <c r="J105" i="33"/>
  <c r="I105" i="33"/>
  <c r="H105" i="33"/>
  <c r="J125" i="33"/>
  <c r="I125" i="33"/>
  <c r="H125" i="33"/>
  <c r="J124" i="33"/>
  <c r="I124" i="33"/>
  <c r="H124" i="33"/>
  <c r="J139" i="33"/>
  <c r="I139" i="33"/>
  <c r="H139" i="33"/>
  <c r="J147" i="33"/>
  <c r="I147" i="33"/>
  <c r="H147" i="33"/>
  <c r="J149" i="33"/>
  <c r="I149" i="33"/>
  <c r="H149" i="33"/>
  <c r="J150" i="33"/>
  <c r="I150" i="33"/>
  <c r="H150" i="33"/>
  <c r="J155" i="33"/>
  <c r="I155" i="33"/>
  <c r="H155" i="33"/>
  <c r="J156" i="33"/>
  <c r="I156" i="33"/>
  <c r="H156" i="33"/>
  <c r="J157" i="33"/>
  <c r="I157" i="33"/>
  <c r="H157" i="33"/>
  <c r="J158" i="33"/>
  <c r="I158" i="33"/>
  <c r="H158" i="33"/>
  <c r="J159" i="33"/>
  <c r="I159" i="33"/>
  <c r="H159" i="33"/>
  <c r="J160" i="33"/>
  <c r="I160" i="33"/>
  <c r="H160" i="33"/>
  <c r="J161" i="33"/>
  <c r="I161" i="33"/>
  <c r="H161" i="33"/>
  <c r="J164" i="33"/>
  <c r="I164" i="33"/>
  <c r="H164" i="33"/>
  <c r="J165" i="33"/>
  <c r="I165" i="33"/>
  <c r="H165" i="33"/>
  <c r="J173" i="33"/>
  <c r="I173" i="33"/>
  <c r="H173" i="33"/>
  <c r="J174" i="33"/>
  <c r="I174" i="33"/>
  <c r="H174" i="33"/>
  <c r="J178" i="33"/>
  <c r="J178" i="32"/>
  <c r="J177" i="33"/>
  <c r="H177" i="33"/>
  <c r="J179" i="33"/>
  <c r="I179" i="33"/>
  <c r="H179" i="33"/>
  <c r="J180" i="33"/>
  <c r="I180" i="33"/>
  <c r="H180" i="33"/>
  <c r="J187" i="33"/>
  <c r="H187" i="33"/>
  <c r="J201" i="33"/>
  <c r="I201" i="33"/>
  <c r="H201" i="33"/>
  <c r="J200" i="33"/>
  <c r="I200" i="33"/>
  <c r="H200" i="33"/>
  <c r="H6" i="33"/>
  <c r="I6" i="33"/>
  <c r="J6" i="33"/>
  <c r="H8" i="33"/>
  <c r="I8" i="33"/>
  <c r="J8" i="33"/>
  <c r="H13" i="33"/>
  <c r="I13" i="33"/>
  <c r="J13" i="33"/>
  <c r="Q204" i="33"/>
  <c r="P204" i="33"/>
  <c r="O204" i="33"/>
  <c r="N204" i="33"/>
  <c r="M204" i="33"/>
  <c r="L204" i="33"/>
  <c r="K204" i="33"/>
  <c r="J204" i="33"/>
  <c r="I204" i="33"/>
  <c r="H204" i="33"/>
  <c r="G204" i="33"/>
  <c r="F204" i="33"/>
  <c r="E204" i="33"/>
  <c r="D204" i="33"/>
  <c r="C204" i="33"/>
  <c r="B204" i="33"/>
  <c r="Q203" i="33"/>
  <c r="P203" i="33"/>
  <c r="O203" i="33"/>
  <c r="N203" i="33"/>
  <c r="M203" i="33"/>
  <c r="L203" i="33"/>
  <c r="K203" i="33"/>
  <c r="J203" i="33"/>
  <c r="I203" i="33"/>
  <c r="H203" i="33"/>
  <c r="G203" i="33"/>
  <c r="F203" i="33"/>
  <c r="E203" i="33"/>
  <c r="D203" i="33"/>
  <c r="C203" i="33"/>
  <c r="B203" i="33"/>
  <c r="A6" i="33"/>
  <c r="K6" i="33" s="1"/>
  <c r="Q5" i="33"/>
  <c r="P5" i="33"/>
  <c r="O5" i="33"/>
  <c r="N5" i="33"/>
  <c r="M5" i="33"/>
  <c r="L5" i="33"/>
  <c r="K5" i="33"/>
  <c r="I5" i="33"/>
  <c r="G5" i="33"/>
  <c r="F5" i="33"/>
  <c r="E5" i="33"/>
  <c r="D5" i="33"/>
  <c r="C5" i="33"/>
  <c r="B5" i="33"/>
  <c r="Q4" i="33"/>
  <c r="P4" i="33"/>
  <c r="O4" i="33"/>
  <c r="N4" i="33"/>
  <c r="M4" i="33"/>
  <c r="L4" i="33"/>
  <c r="K4" i="33"/>
  <c r="J4" i="33"/>
  <c r="I4" i="33"/>
  <c r="H4" i="33"/>
  <c r="G4" i="33"/>
  <c r="F4" i="33"/>
  <c r="E4" i="33"/>
  <c r="D4" i="33"/>
  <c r="C4" i="33"/>
  <c r="B4" i="33"/>
  <c r="Q3" i="33"/>
  <c r="P3" i="33"/>
  <c r="O3" i="33"/>
  <c r="N3" i="33"/>
  <c r="M3" i="33"/>
  <c r="L3" i="33"/>
  <c r="K3" i="33"/>
  <c r="I3" i="33"/>
  <c r="G3" i="33"/>
  <c r="F3" i="33"/>
  <c r="E3" i="33"/>
  <c r="D3" i="33"/>
  <c r="C3" i="33"/>
  <c r="B3" i="33"/>
  <c r="Q2" i="33"/>
  <c r="P2" i="33"/>
  <c r="O2" i="33"/>
  <c r="N2" i="33"/>
  <c r="M2" i="33"/>
  <c r="L2" i="33"/>
  <c r="K2" i="33"/>
  <c r="I2" i="33"/>
  <c r="G2" i="33"/>
  <c r="F2" i="33"/>
  <c r="E2" i="33"/>
  <c r="D2" i="33"/>
  <c r="C2" i="33"/>
  <c r="B2" i="33"/>
  <c r="Q204" i="32"/>
  <c r="P204" i="32"/>
  <c r="O204" i="32"/>
  <c r="N204" i="32"/>
  <c r="M204" i="32"/>
  <c r="L204" i="32"/>
  <c r="K204" i="32"/>
  <c r="J204" i="32"/>
  <c r="I204" i="32"/>
  <c r="H204" i="32"/>
  <c r="G204" i="32"/>
  <c r="F204" i="32"/>
  <c r="E204" i="32"/>
  <c r="D204" i="32"/>
  <c r="C204" i="32"/>
  <c r="B204" i="32"/>
  <c r="Q203" i="32"/>
  <c r="P203" i="32"/>
  <c r="O203" i="32"/>
  <c r="N203" i="32"/>
  <c r="M203" i="32"/>
  <c r="L203" i="32"/>
  <c r="K203" i="32"/>
  <c r="J203" i="32"/>
  <c r="I203" i="32"/>
  <c r="H203" i="32"/>
  <c r="G203" i="32"/>
  <c r="F203" i="32"/>
  <c r="E203" i="32"/>
  <c r="D203" i="32"/>
  <c r="C203" i="32"/>
  <c r="B203" i="32"/>
  <c r="A6" i="32"/>
  <c r="D6" i="32" s="1"/>
  <c r="Q5" i="32"/>
  <c r="P5" i="32"/>
  <c r="O5" i="32"/>
  <c r="N5" i="32"/>
  <c r="M5" i="32"/>
  <c r="L5" i="32"/>
  <c r="K5" i="32"/>
  <c r="I5" i="32"/>
  <c r="G5" i="32"/>
  <c r="F5" i="32"/>
  <c r="E5" i="32"/>
  <c r="D5" i="32"/>
  <c r="C5" i="32"/>
  <c r="B5" i="32"/>
  <c r="Q4" i="32"/>
  <c r="P4" i="32"/>
  <c r="O4" i="32"/>
  <c r="N4" i="32"/>
  <c r="M4" i="32"/>
  <c r="L4" i="32"/>
  <c r="K4" i="32"/>
  <c r="J4" i="32"/>
  <c r="I4" i="32"/>
  <c r="H4" i="32"/>
  <c r="G4" i="32"/>
  <c r="F4" i="32"/>
  <c r="E4" i="32"/>
  <c r="D4" i="32"/>
  <c r="C4" i="32"/>
  <c r="B4" i="32"/>
  <c r="Q3" i="32"/>
  <c r="P3" i="32"/>
  <c r="O3" i="32"/>
  <c r="N3" i="32"/>
  <c r="M3" i="32"/>
  <c r="L3" i="32"/>
  <c r="K3" i="32"/>
  <c r="I3" i="32"/>
  <c r="G3" i="32"/>
  <c r="F3" i="32"/>
  <c r="E3" i="32"/>
  <c r="D3" i="32"/>
  <c r="C3" i="32"/>
  <c r="B3" i="32"/>
  <c r="Q2" i="32"/>
  <c r="P2" i="32"/>
  <c r="O2" i="32"/>
  <c r="N2" i="32"/>
  <c r="M2" i="32"/>
  <c r="L2" i="32"/>
  <c r="K2" i="32"/>
  <c r="I2" i="32"/>
  <c r="G2" i="32"/>
  <c r="F2" i="32"/>
  <c r="E2" i="32"/>
  <c r="D2" i="32"/>
  <c r="C2" i="32"/>
  <c r="B2" i="32"/>
  <c r="I5" i="25"/>
  <c r="I3" i="25"/>
  <c r="I2" i="25"/>
  <c r="D6" i="33" l="1"/>
  <c r="L6" i="33"/>
  <c r="E6" i="33"/>
  <c r="M6" i="33"/>
  <c r="F6" i="33"/>
  <c r="N6" i="33"/>
  <c r="G6" i="33"/>
  <c r="O6" i="33"/>
  <c r="P6" i="33"/>
  <c r="Q6" i="33"/>
  <c r="B6" i="33"/>
  <c r="A7" i="33"/>
  <c r="C6" i="33"/>
  <c r="E6" i="32"/>
  <c r="L6" i="32"/>
  <c r="M6" i="32"/>
  <c r="C6" i="32"/>
  <c r="K6" i="32"/>
  <c r="A7" i="32"/>
  <c r="F6" i="32"/>
  <c r="N6" i="32"/>
  <c r="G6" i="32"/>
  <c r="O6" i="32"/>
  <c r="H6" i="32"/>
  <c r="P6" i="32"/>
  <c r="I6" i="32"/>
  <c r="Q6" i="32"/>
  <c r="B6" i="32"/>
  <c r="J6" i="32"/>
  <c r="N4" i="25"/>
  <c r="A8" i="33" l="1"/>
  <c r="J7" i="33"/>
  <c r="B7" i="33"/>
  <c r="Q7" i="33"/>
  <c r="I7" i="33"/>
  <c r="P7" i="33"/>
  <c r="H7" i="33"/>
  <c r="O7" i="33"/>
  <c r="G7" i="33"/>
  <c r="N7" i="33"/>
  <c r="F7" i="33"/>
  <c r="M7" i="33"/>
  <c r="E7" i="33"/>
  <c r="L7" i="33"/>
  <c r="D7" i="33"/>
  <c r="K7" i="33"/>
  <c r="C7" i="33"/>
  <c r="P7" i="32"/>
  <c r="H7" i="32"/>
  <c r="O7" i="32"/>
  <c r="G7" i="32"/>
  <c r="N7" i="32"/>
  <c r="F7" i="32"/>
  <c r="M7" i="32"/>
  <c r="E7" i="32"/>
  <c r="L7" i="32"/>
  <c r="D7" i="32"/>
  <c r="Q7" i="32"/>
  <c r="I7" i="32"/>
  <c r="A8" i="32"/>
  <c r="K7" i="32"/>
  <c r="C7" i="32"/>
  <c r="J7" i="32"/>
  <c r="B7" i="32"/>
  <c r="N203" i="25"/>
  <c r="Q8" i="33" l="1"/>
  <c r="P8" i="33"/>
  <c r="O8" i="33"/>
  <c r="G8" i="33"/>
  <c r="N8" i="33"/>
  <c r="F8" i="33"/>
  <c r="M8" i="33"/>
  <c r="E8" i="33"/>
  <c r="L8" i="33"/>
  <c r="D8" i="33"/>
  <c r="K8" i="33"/>
  <c r="C8" i="33"/>
  <c r="A9" i="33"/>
  <c r="B8" i="33"/>
  <c r="N8" i="32"/>
  <c r="F8" i="32"/>
  <c r="M8" i="32"/>
  <c r="E8" i="32"/>
  <c r="L8" i="32"/>
  <c r="D8" i="32"/>
  <c r="A9" i="32"/>
  <c r="K8" i="32"/>
  <c r="C8" i="32"/>
  <c r="J8" i="32"/>
  <c r="B8" i="32"/>
  <c r="O8" i="32"/>
  <c r="G8" i="32"/>
  <c r="H8" i="32"/>
  <c r="P8" i="32"/>
  <c r="Q8" i="32"/>
  <c r="I8" i="32"/>
  <c r="A28" i="27"/>
  <c r="P203" i="25"/>
  <c r="P9" i="33" l="1"/>
  <c r="H9" i="33"/>
  <c r="O9" i="33"/>
  <c r="G9" i="33"/>
  <c r="N9" i="33"/>
  <c r="F9" i="33"/>
  <c r="M9" i="33"/>
  <c r="E9" i="33"/>
  <c r="L9" i="33"/>
  <c r="D9" i="33"/>
  <c r="K9" i="33"/>
  <c r="C9" i="33"/>
  <c r="A10" i="33"/>
  <c r="J9" i="33"/>
  <c r="B9" i="33"/>
  <c r="Q9" i="33"/>
  <c r="I9" i="33"/>
  <c r="L9" i="32"/>
  <c r="D9" i="32"/>
  <c r="A10" i="32"/>
  <c r="K9" i="32"/>
  <c r="C9" i="32"/>
  <c r="J9" i="32"/>
  <c r="B9" i="32"/>
  <c r="Q9" i="32"/>
  <c r="I9" i="32"/>
  <c r="P9" i="32"/>
  <c r="H9" i="32"/>
  <c r="M9" i="32"/>
  <c r="E9" i="32"/>
  <c r="O9" i="32"/>
  <c r="N9" i="32"/>
  <c r="G9" i="32"/>
  <c r="F9" i="32"/>
  <c r="L28" i="27"/>
  <c r="M28" i="27"/>
  <c r="F28" i="27"/>
  <c r="G28" i="27"/>
  <c r="D28" i="27"/>
  <c r="J28" i="27"/>
  <c r="B28" i="27"/>
  <c r="C28" i="27"/>
  <c r="H28" i="27"/>
  <c r="I28" i="27"/>
  <c r="E28" i="27"/>
  <c r="Q10" i="33" l="1"/>
  <c r="G10" i="33"/>
  <c r="P10" i="33"/>
  <c r="F10" i="33"/>
  <c r="O10" i="33"/>
  <c r="E10" i="33"/>
  <c r="N10" i="33"/>
  <c r="D10" i="33"/>
  <c r="M10" i="33"/>
  <c r="C10" i="33"/>
  <c r="L10" i="33"/>
  <c r="B10" i="33"/>
  <c r="K10" i="33"/>
  <c r="A11" i="33"/>
  <c r="I10" i="33"/>
  <c r="L10" i="32"/>
  <c r="B10" i="32"/>
  <c r="A11" i="32"/>
  <c r="K10" i="32"/>
  <c r="I10" i="32"/>
  <c r="Q10" i="32"/>
  <c r="G10" i="32"/>
  <c r="P10" i="32"/>
  <c r="F10" i="32"/>
  <c r="M10" i="32"/>
  <c r="C10" i="32"/>
  <c r="O10" i="32"/>
  <c r="N10" i="32"/>
  <c r="E10" i="32"/>
  <c r="D10" i="32"/>
  <c r="M217" i="2"/>
  <c r="M216" i="2"/>
  <c r="M215" i="2"/>
  <c r="M214" i="2"/>
  <c r="M213" i="2"/>
  <c r="M212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AD29" i="2"/>
  <c r="P11" i="33" l="1"/>
  <c r="H11" i="33"/>
  <c r="O11" i="33"/>
  <c r="G11" i="33"/>
  <c r="N11" i="33"/>
  <c r="F11" i="33"/>
  <c r="M11" i="33"/>
  <c r="E11" i="33"/>
  <c r="L11" i="33"/>
  <c r="D11" i="33"/>
  <c r="K11" i="33"/>
  <c r="C11" i="33"/>
  <c r="A12" i="33"/>
  <c r="J11" i="33"/>
  <c r="B11" i="33"/>
  <c r="Q11" i="33"/>
  <c r="I11" i="33"/>
  <c r="J11" i="32"/>
  <c r="B11" i="32"/>
  <c r="Q11" i="32"/>
  <c r="I11" i="32"/>
  <c r="P11" i="32"/>
  <c r="H11" i="32"/>
  <c r="O11" i="32"/>
  <c r="G11" i="32"/>
  <c r="N11" i="32"/>
  <c r="F11" i="32"/>
  <c r="A12" i="32"/>
  <c r="K11" i="32"/>
  <c r="C11" i="32"/>
  <c r="M11" i="32"/>
  <c r="L11" i="32"/>
  <c r="E11" i="32"/>
  <c r="D11" i="32"/>
  <c r="G222" i="2"/>
  <c r="G221" i="2"/>
  <c r="G220" i="2"/>
  <c r="G219" i="2"/>
  <c r="O12" i="33" l="1"/>
  <c r="G12" i="33"/>
  <c r="N12" i="33"/>
  <c r="F12" i="33"/>
  <c r="M12" i="33"/>
  <c r="E12" i="33"/>
  <c r="L12" i="33"/>
  <c r="D12" i="33"/>
  <c r="K12" i="33"/>
  <c r="C12" i="33"/>
  <c r="A13" i="33"/>
  <c r="J12" i="33"/>
  <c r="B12" i="33"/>
  <c r="Q12" i="33"/>
  <c r="I12" i="33"/>
  <c r="P12" i="33"/>
  <c r="H12" i="33"/>
  <c r="P12" i="32"/>
  <c r="H12" i="32"/>
  <c r="O12" i="32"/>
  <c r="G12" i="32"/>
  <c r="N12" i="32"/>
  <c r="F12" i="32"/>
  <c r="M12" i="32"/>
  <c r="E12" i="32"/>
  <c r="L12" i="32"/>
  <c r="D12" i="32"/>
  <c r="Q12" i="32"/>
  <c r="I12" i="32"/>
  <c r="J12" i="32"/>
  <c r="A13" i="32"/>
  <c r="K12" i="32"/>
  <c r="C12" i="32"/>
  <c r="B12" i="32"/>
  <c r="A6" i="25"/>
  <c r="A7" i="25" s="1"/>
  <c r="N13" i="33" l="1"/>
  <c r="F13" i="33"/>
  <c r="M13" i="33"/>
  <c r="E13" i="33"/>
  <c r="L13" i="33"/>
  <c r="D13" i="33"/>
  <c r="K13" i="33"/>
  <c r="C13" i="33"/>
  <c r="A14" i="33"/>
  <c r="B13" i="33"/>
  <c r="Q13" i="33"/>
  <c r="P13" i="33"/>
  <c r="O13" i="33"/>
  <c r="G13" i="33"/>
  <c r="N13" i="32"/>
  <c r="F13" i="32"/>
  <c r="M13" i="32"/>
  <c r="E13" i="32"/>
  <c r="L13" i="32"/>
  <c r="D13" i="32"/>
  <c r="A14" i="32"/>
  <c r="K13" i="32"/>
  <c r="C13" i="32"/>
  <c r="J13" i="32"/>
  <c r="B13" i="32"/>
  <c r="O13" i="32"/>
  <c r="G13" i="32"/>
  <c r="I13" i="32"/>
  <c r="H13" i="32"/>
  <c r="Q13" i="32"/>
  <c r="P13" i="32"/>
  <c r="A8" i="25"/>
  <c r="I7" i="25"/>
  <c r="M14" i="33" l="1"/>
  <c r="E14" i="33"/>
  <c r="L14" i="33"/>
  <c r="D14" i="33"/>
  <c r="K14" i="33"/>
  <c r="C14" i="33"/>
  <c r="A15" i="33"/>
  <c r="J14" i="33"/>
  <c r="B14" i="33"/>
  <c r="Q14" i="33"/>
  <c r="I14" i="33"/>
  <c r="P14" i="33"/>
  <c r="H14" i="33"/>
  <c r="O14" i="33"/>
  <c r="G14" i="33"/>
  <c r="N14" i="33"/>
  <c r="F14" i="33"/>
  <c r="L14" i="32"/>
  <c r="D14" i="32"/>
  <c r="A15" i="32"/>
  <c r="K14" i="32"/>
  <c r="C14" i="32"/>
  <c r="J14" i="32"/>
  <c r="B14" i="32"/>
  <c r="Q14" i="32"/>
  <c r="I14" i="32"/>
  <c r="P14" i="32"/>
  <c r="H14" i="32"/>
  <c r="M14" i="32"/>
  <c r="E14" i="32"/>
  <c r="O14" i="32"/>
  <c r="G14" i="32"/>
  <c r="N14" i="32"/>
  <c r="F14" i="32"/>
  <c r="A9" i="25"/>
  <c r="A10" i="25" s="1"/>
  <c r="A11" i="25" s="1"/>
  <c r="A12" i="25" s="1"/>
  <c r="A13" i="25" s="1"/>
  <c r="A14" i="25" s="1"/>
  <c r="A15" i="25" s="1"/>
  <c r="A16" i="25" s="1"/>
  <c r="I8" i="25"/>
  <c r="L15" i="33" l="1"/>
  <c r="D15" i="33"/>
  <c r="K15" i="33"/>
  <c r="C15" i="33"/>
  <c r="A16" i="33"/>
  <c r="J15" i="33"/>
  <c r="B15" i="33"/>
  <c r="Q15" i="33"/>
  <c r="I15" i="33"/>
  <c r="P15" i="33"/>
  <c r="H15" i="33"/>
  <c r="O15" i="33"/>
  <c r="G15" i="33"/>
  <c r="N15" i="33"/>
  <c r="F15" i="33"/>
  <c r="M15" i="33"/>
  <c r="E15" i="33"/>
  <c r="J15" i="32"/>
  <c r="B15" i="32"/>
  <c r="Q15" i="32"/>
  <c r="I15" i="32"/>
  <c r="P15" i="32"/>
  <c r="H15" i="32"/>
  <c r="O15" i="32"/>
  <c r="G15" i="32"/>
  <c r="N15" i="32"/>
  <c r="F15" i="32"/>
  <c r="A16" i="32"/>
  <c r="K15" i="32"/>
  <c r="C15" i="32"/>
  <c r="E15" i="32"/>
  <c r="D15" i="32"/>
  <c r="M15" i="32"/>
  <c r="L15" i="32"/>
  <c r="A17" i="25"/>
  <c r="A18" i="25" s="1"/>
  <c r="I16" i="25"/>
  <c r="A19" i="25"/>
  <c r="I18" i="25"/>
  <c r="A6" i="2"/>
  <c r="M16" i="33" l="1"/>
  <c r="C16" i="33"/>
  <c r="L16" i="33"/>
  <c r="B16" i="33"/>
  <c r="K16" i="33"/>
  <c r="A17" i="33"/>
  <c r="I16" i="33"/>
  <c r="Q16" i="33"/>
  <c r="G16" i="33"/>
  <c r="P16" i="33"/>
  <c r="F16" i="33"/>
  <c r="O16" i="33"/>
  <c r="E16" i="33"/>
  <c r="N16" i="33"/>
  <c r="D16" i="33"/>
  <c r="I16" i="32"/>
  <c r="Q16" i="32"/>
  <c r="G16" i="32"/>
  <c r="P16" i="32"/>
  <c r="F16" i="32"/>
  <c r="O16" i="32"/>
  <c r="E16" i="32"/>
  <c r="N16" i="32"/>
  <c r="D16" i="32"/>
  <c r="A17" i="32"/>
  <c r="K16" i="32"/>
  <c r="C16" i="32"/>
  <c r="B16" i="32"/>
  <c r="M16" i="32"/>
  <c r="L16" i="32"/>
  <c r="A20" i="25"/>
  <c r="I19" i="25"/>
  <c r="A7" i="2"/>
  <c r="L17" i="33" l="1"/>
  <c r="D17" i="33"/>
  <c r="K17" i="33"/>
  <c r="C17" i="33"/>
  <c r="A18" i="33"/>
  <c r="J17" i="33"/>
  <c r="B17" i="33"/>
  <c r="Q17" i="33"/>
  <c r="I17" i="33"/>
  <c r="P17" i="33"/>
  <c r="H17" i="33"/>
  <c r="O17" i="33"/>
  <c r="G17" i="33"/>
  <c r="N17" i="33"/>
  <c r="F17" i="33"/>
  <c r="M17" i="33"/>
  <c r="E17" i="33"/>
  <c r="P17" i="32"/>
  <c r="H17" i="32"/>
  <c r="O17" i="32"/>
  <c r="G17" i="32"/>
  <c r="N17" i="32"/>
  <c r="F17" i="32"/>
  <c r="M17" i="32"/>
  <c r="E17" i="32"/>
  <c r="L17" i="32"/>
  <c r="D17" i="32"/>
  <c r="Q17" i="32"/>
  <c r="I17" i="32"/>
  <c r="C17" i="32"/>
  <c r="B17" i="32"/>
  <c r="A18" i="32"/>
  <c r="K17" i="32"/>
  <c r="J17" i="32"/>
  <c r="A21" i="25"/>
  <c r="I20" i="25"/>
  <c r="A8" i="2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18" i="33" l="1"/>
  <c r="C18" i="33"/>
  <c r="A19" i="33"/>
  <c r="J18" i="33"/>
  <c r="B18" i="33"/>
  <c r="Q18" i="33"/>
  <c r="I18" i="33"/>
  <c r="P18" i="33"/>
  <c r="H18" i="33"/>
  <c r="O18" i="33"/>
  <c r="G18" i="33"/>
  <c r="N18" i="33"/>
  <c r="F18" i="33"/>
  <c r="M18" i="33"/>
  <c r="E18" i="33"/>
  <c r="L18" i="33"/>
  <c r="D18" i="33"/>
  <c r="N18" i="32"/>
  <c r="F18" i="32"/>
  <c r="M18" i="32"/>
  <c r="E18" i="32"/>
  <c r="L18" i="32"/>
  <c r="D18" i="32"/>
  <c r="A19" i="32"/>
  <c r="K18" i="32"/>
  <c r="C18" i="32"/>
  <c r="J18" i="32"/>
  <c r="B18" i="32"/>
  <c r="O18" i="32"/>
  <c r="G18" i="32"/>
  <c r="Q18" i="32"/>
  <c r="P18" i="32"/>
  <c r="I18" i="32"/>
  <c r="H18" i="32"/>
  <c r="A22" i="25"/>
  <c r="A23" i="25" s="1"/>
  <c r="I21" i="25"/>
  <c r="A9" i="2"/>
  <c r="A20" i="33" l="1"/>
  <c r="J19" i="33"/>
  <c r="B19" i="33"/>
  <c r="Q19" i="33"/>
  <c r="I19" i="33"/>
  <c r="P19" i="33"/>
  <c r="H19" i="33"/>
  <c r="O19" i="33"/>
  <c r="G19" i="33"/>
  <c r="N19" i="33"/>
  <c r="F19" i="33"/>
  <c r="M19" i="33"/>
  <c r="E19" i="33"/>
  <c r="L19" i="33"/>
  <c r="D19" i="33"/>
  <c r="K19" i="33"/>
  <c r="C19" i="33"/>
  <c r="L19" i="32"/>
  <c r="D19" i="32"/>
  <c r="A20" i="32"/>
  <c r="K19" i="32"/>
  <c r="C19" i="32"/>
  <c r="J19" i="32"/>
  <c r="B19" i="32"/>
  <c r="Q19" i="32"/>
  <c r="I19" i="32"/>
  <c r="P19" i="32"/>
  <c r="H19" i="32"/>
  <c r="M19" i="32"/>
  <c r="E19" i="32"/>
  <c r="O19" i="32"/>
  <c r="N19" i="32"/>
  <c r="G19" i="32"/>
  <c r="F19" i="32"/>
  <c r="A24" i="25"/>
  <c r="I23" i="25"/>
  <c r="A10" i="2"/>
  <c r="Q20" i="33" l="1"/>
  <c r="I20" i="33"/>
  <c r="P20" i="33"/>
  <c r="H20" i="33"/>
  <c r="O20" i="33"/>
  <c r="G20" i="33"/>
  <c r="N20" i="33"/>
  <c r="F20" i="33"/>
  <c r="M20" i="33"/>
  <c r="E20" i="33"/>
  <c r="L20" i="33"/>
  <c r="D20" i="33"/>
  <c r="K20" i="33"/>
  <c r="C20" i="33"/>
  <c r="A21" i="33"/>
  <c r="J20" i="33"/>
  <c r="B20" i="33"/>
  <c r="J20" i="32"/>
  <c r="B20" i="32"/>
  <c r="Q20" i="32"/>
  <c r="I20" i="32"/>
  <c r="P20" i="32"/>
  <c r="H20" i="32"/>
  <c r="O20" i="32"/>
  <c r="G20" i="32"/>
  <c r="N20" i="32"/>
  <c r="F20" i="32"/>
  <c r="A21" i="32"/>
  <c r="K20" i="32"/>
  <c r="C20" i="32"/>
  <c r="M20" i="32"/>
  <c r="L20" i="32"/>
  <c r="E20" i="32"/>
  <c r="D20" i="32"/>
  <c r="A25" i="25"/>
  <c r="A26" i="25" s="1"/>
  <c r="I24" i="25"/>
  <c r="A11" i="2"/>
  <c r="A22" i="33" l="1"/>
  <c r="I21" i="33"/>
  <c r="Q21" i="33"/>
  <c r="G21" i="33"/>
  <c r="P21" i="33"/>
  <c r="F21" i="33"/>
  <c r="O21" i="33"/>
  <c r="E21" i="33"/>
  <c r="N21" i="33"/>
  <c r="D21" i="33"/>
  <c r="M21" i="33"/>
  <c r="C21" i="33"/>
  <c r="L21" i="33"/>
  <c r="B21" i="33"/>
  <c r="K21" i="33"/>
  <c r="I21" i="32"/>
  <c r="Q21" i="32"/>
  <c r="G21" i="32"/>
  <c r="P21" i="32"/>
  <c r="F21" i="32"/>
  <c r="O21" i="32"/>
  <c r="E21" i="32"/>
  <c r="N21" i="32"/>
  <c r="D21" i="32"/>
  <c r="A22" i="32"/>
  <c r="K21" i="32"/>
  <c r="L21" i="32"/>
  <c r="M21" i="32"/>
  <c r="C21" i="32"/>
  <c r="B21" i="32"/>
  <c r="A27" i="25"/>
  <c r="I26" i="25"/>
  <c r="O11" i="25"/>
  <c r="A12" i="2"/>
  <c r="Q22" i="33" l="1"/>
  <c r="I22" i="33"/>
  <c r="P22" i="33"/>
  <c r="H22" i="33"/>
  <c r="O22" i="33"/>
  <c r="G22" i="33"/>
  <c r="N22" i="33"/>
  <c r="F22" i="33"/>
  <c r="M22" i="33"/>
  <c r="E22" i="33"/>
  <c r="L22" i="33"/>
  <c r="D22" i="33"/>
  <c r="K22" i="33"/>
  <c r="C22" i="33"/>
  <c r="A23" i="33"/>
  <c r="J22" i="33"/>
  <c r="B22" i="33"/>
  <c r="P22" i="32"/>
  <c r="H22" i="32"/>
  <c r="O22" i="32"/>
  <c r="G22" i="32"/>
  <c r="N22" i="32"/>
  <c r="F22" i="32"/>
  <c r="M22" i="32"/>
  <c r="E22" i="32"/>
  <c r="L22" i="32"/>
  <c r="D22" i="32"/>
  <c r="Q22" i="32"/>
  <c r="I22" i="32"/>
  <c r="K22" i="32"/>
  <c r="J22" i="32"/>
  <c r="C22" i="32"/>
  <c r="B22" i="32"/>
  <c r="A23" i="32"/>
  <c r="A28" i="25"/>
  <c r="I27" i="25"/>
  <c r="A13" i="2"/>
  <c r="P23" i="33" l="1"/>
  <c r="H23" i="33"/>
  <c r="O23" i="33"/>
  <c r="G23" i="33"/>
  <c r="N23" i="33"/>
  <c r="F23" i="33"/>
  <c r="M23" i="33"/>
  <c r="E23" i="33"/>
  <c r="L23" i="33"/>
  <c r="D23" i="33"/>
  <c r="K23" i="33"/>
  <c r="C23" i="33"/>
  <c r="A24" i="33"/>
  <c r="J23" i="33"/>
  <c r="B23" i="33"/>
  <c r="Q23" i="33"/>
  <c r="I23" i="33"/>
  <c r="N23" i="32"/>
  <c r="F23" i="32"/>
  <c r="M23" i="32"/>
  <c r="E23" i="32"/>
  <c r="L23" i="32"/>
  <c r="D23" i="32"/>
  <c r="A24" i="32"/>
  <c r="K23" i="32"/>
  <c r="C23" i="32"/>
  <c r="J23" i="32"/>
  <c r="B23" i="32"/>
  <c r="O23" i="32"/>
  <c r="G23" i="32"/>
  <c r="I23" i="32"/>
  <c r="Q23" i="32"/>
  <c r="P23" i="32"/>
  <c r="H23" i="32"/>
  <c r="A29" i="25"/>
  <c r="I28" i="25"/>
  <c r="A14" i="2"/>
  <c r="Q24" i="33" l="1"/>
  <c r="G24" i="33"/>
  <c r="P24" i="33"/>
  <c r="F24" i="33"/>
  <c r="O24" i="33"/>
  <c r="E24" i="33"/>
  <c r="N24" i="33"/>
  <c r="D24" i="33"/>
  <c r="M24" i="33"/>
  <c r="C24" i="33"/>
  <c r="L24" i="33"/>
  <c r="B24" i="33"/>
  <c r="K24" i="33"/>
  <c r="A25" i="33"/>
  <c r="I24" i="33"/>
  <c r="N24" i="32"/>
  <c r="D24" i="32"/>
  <c r="M24" i="32"/>
  <c r="C24" i="32"/>
  <c r="L24" i="32"/>
  <c r="B24" i="32"/>
  <c r="A25" i="32"/>
  <c r="K24" i="32"/>
  <c r="I24" i="32"/>
  <c r="O24" i="32"/>
  <c r="E24" i="32"/>
  <c r="G24" i="32"/>
  <c r="F24" i="32"/>
  <c r="Q24" i="32"/>
  <c r="P24" i="32"/>
  <c r="A30" i="25"/>
  <c r="A31" i="25" s="1"/>
  <c r="I29" i="25"/>
  <c r="A15" i="2"/>
  <c r="P25" i="33" l="1"/>
  <c r="H25" i="33"/>
  <c r="O25" i="33"/>
  <c r="G25" i="33"/>
  <c r="N25" i="33"/>
  <c r="F25" i="33"/>
  <c r="M25" i="33"/>
  <c r="E25" i="33"/>
  <c r="L25" i="33"/>
  <c r="D25" i="33"/>
  <c r="K25" i="33"/>
  <c r="C25" i="33"/>
  <c r="A26" i="33"/>
  <c r="J25" i="33"/>
  <c r="B25" i="33"/>
  <c r="Q25" i="33"/>
  <c r="I25" i="33"/>
  <c r="L25" i="32"/>
  <c r="D25" i="32"/>
  <c r="K25" i="32"/>
  <c r="C25" i="32"/>
  <c r="A26" i="32"/>
  <c r="J25" i="32"/>
  <c r="B25" i="32"/>
  <c r="Q25" i="32"/>
  <c r="I25" i="32"/>
  <c r="P25" i="32"/>
  <c r="H25" i="32"/>
  <c r="M25" i="32"/>
  <c r="E25" i="32"/>
  <c r="F25" i="32"/>
  <c r="O25" i="32"/>
  <c r="G25" i="32"/>
  <c r="N25" i="32"/>
  <c r="A32" i="25"/>
  <c r="I31" i="25"/>
  <c r="A16" i="2"/>
  <c r="O26" i="33" l="1"/>
  <c r="G26" i="33"/>
  <c r="N26" i="33"/>
  <c r="F26" i="33"/>
  <c r="M26" i="33"/>
  <c r="E26" i="33"/>
  <c r="L26" i="33"/>
  <c r="D26" i="33"/>
  <c r="K26" i="33"/>
  <c r="C26" i="33"/>
  <c r="A27" i="33"/>
  <c r="J26" i="33"/>
  <c r="B26" i="33"/>
  <c r="Q26" i="33"/>
  <c r="I26" i="33"/>
  <c r="P26" i="33"/>
  <c r="H26" i="33"/>
  <c r="A27" i="32"/>
  <c r="K26" i="32"/>
  <c r="C26" i="32"/>
  <c r="J26" i="32"/>
  <c r="B26" i="32"/>
  <c r="Q26" i="32"/>
  <c r="I26" i="32"/>
  <c r="P26" i="32"/>
  <c r="H26" i="32"/>
  <c r="O26" i="32"/>
  <c r="G26" i="32"/>
  <c r="L26" i="32"/>
  <c r="D26" i="32"/>
  <c r="F26" i="32"/>
  <c r="E26" i="32"/>
  <c r="N26" i="32"/>
  <c r="M26" i="32"/>
  <c r="A33" i="25"/>
  <c r="I32" i="25"/>
  <c r="A17" i="2"/>
  <c r="N27" i="33" l="1"/>
  <c r="F27" i="33"/>
  <c r="M27" i="33"/>
  <c r="E27" i="33"/>
  <c r="L27" i="33"/>
  <c r="D27" i="33"/>
  <c r="K27" i="33"/>
  <c r="C27" i="33"/>
  <c r="A28" i="33"/>
  <c r="J27" i="33"/>
  <c r="B27" i="33"/>
  <c r="Q27" i="33"/>
  <c r="I27" i="33"/>
  <c r="P27" i="33"/>
  <c r="H27" i="33"/>
  <c r="O27" i="33"/>
  <c r="G27" i="33"/>
  <c r="Q27" i="32"/>
  <c r="I27" i="32"/>
  <c r="P27" i="32"/>
  <c r="H27" i="32"/>
  <c r="O27" i="32"/>
  <c r="G27" i="32"/>
  <c r="N27" i="32"/>
  <c r="F27" i="32"/>
  <c r="M27" i="32"/>
  <c r="E27" i="32"/>
  <c r="J27" i="32"/>
  <c r="B27" i="32"/>
  <c r="A28" i="32"/>
  <c r="D27" i="32"/>
  <c r="L27" i="32"/>
  <c r="K27" i="32"/>
  <c r="C27" i="32"/>
  <c r="A34" i="25"/>
  <c r="A35" i="25" s="1"/>
  <c r="I33" i="25"/>
  <c r="A18" i="2"/>
  <c r="O28" i="33" l="1"/>
  <c r="E28" i="33"/>
  <c r="N28" i="33"/>
  <c r="D28" i="33"/>
  <c r="M28" i="33"/>
  <c r="C28" i="33"/>
  <c r="L28" i="33"/>
  <c r="B28" i="33"/>
  <c r="K28" i="33"/>
  <c r="A29" i="33"/>
  <c r="I28" i="33"/>
  <c r="Q28" i="33"/>
  <c r="G28" i="33"/>
  <c r="P28" i="33"/>
  <c r="F28" i="33"/>
  <c r="Q28" i="32"/>
  <c r="G28" i="32"/>
  <c r="P28" i="32"/>
  <c r="F28" i="32"/>
  <c r="O28" i="32"/>
  <c r="E28" i="32"/>
  <c r="N28" i="32"/>
  <c r="D28" i="32"/>
  <c r="M28" i="32"/>
  <c r="C28" i="32"/>
  <c r="I28" i="32"/>
  <c r="B28" i="32"/>
  <c r="A29" i="32"/>
  <c r="L28" i="32"/>
  <c r="K28" i="32"/>
  <c r="A36" i="25"/>
  <c r="I35" i="25"/>
  <c r="A19" i="2"/>
  <c r="P29" i="33" l="1"/>
  <c r="F29" i="33"/>
  <c r="O29" i="33"/>
  <c r="E29" i="33"/>
  <c r="N29" i="33"/>
  <c r="D29" i="33"/>
  <c r="M29" i="33"/>
  <c r="C29" i="33"/>
  <c r="L29" i="33"/>
  <c r="B29" i="33"/>
  <c r="K29" i="33"/>
  <c r="A30" i="33"/>
  <c r="I29" i="33"/>
  <c r="Q29" i="33"/>
  <c r="G29" i="33"/>
  <c r="Q29" i="32"/>
  <c r="G29" i="32"/>
  <c r="P29" i="32"/>
  <c r="F29" i="32"/>
  <c r="O29" i="32"/>
  <c r="E29" i="32"/>
  <c r="N29" i="32"/>
  <c r="D29" i="32"/>
  <c r="M29" i="32"/>
  <c r="C29" i="32"/>
  <c r="I29" i="32"/>
  <c r="A30" i="32"/>
  <c r="L29" i="32"/>
  <c r="B29" i="32"/>
  <c r="K29" i="32"/>
  <c r="A37" i="25"/>
  <c r="A38" i="25" s="1"/>
  <c r="I36" i="25"/>
  <c r="A20" i="2"/>
  <c r="O30" i="33" l="1"/>
  <c r="G30" i="33"/>
  <c r="N30" i="33"/>
  <c r="F30" i="33"/>
  <c r="M30" i="33"/>
  <c r="E30" i="33"/>
  <c r="L30" i="33"/>
  <c r="D30" i="33"/>
  <c r="K30" i="33"/>
  <c r="C30" i="33"/>
  <c r="A31" i="33"/>
  <c r="J30" i="33"/>
  <c r="B30" i="33"/>
  <c r="Q30" i="33"/>
  <c r="I30" i="33"/>
  <c r="P30" i="33"/>
  <c r="H30" i="33"/>
  <c r="O30" i="32"/>
  <c r="G30" i="32"/>
  <c r="N30" i="32"/>
  <c r="F30" i="32"/>
  <c r="M30" i="32"/>
  <c r="E30" i="32"/>
  <c r="L30" i="32"/>
  <c r="D30" i="32"/>
  <c r="A31" i="32"/>
  <c r="K30" i="32"/>
  <c r="C30" i="32"/>
  <c r="P30" i="32"/>
  <c r="H30" i="32"/>
  <c r="B30" i="32"/>
  <c r="Q30" i="32"/>
  <c r="J30" i="32"/>
  <c r="I30" i="32"/>
  <c r="A39" i="25"/>
  <c r="I38" i="25"/>
  <c r="A21" i="2"/>
  <c r="P31" i="33" l="1"/>
  <c r="F31" i="33"/>
  <c r="O31" i="33"/>
  <c r="E31" i="33"/>
  <c r="N31" i="33"/>
  <c r="D31" i="33"/>
  <c r="M31" i="33"/>
  <c r="C31" i="33"/>
  <c r="L31" i="33"/>
  <c r="B31" i="33"/>
  <c r="K31" i="33"/>
  <c r="A32" i="33"/>
  <c r="I31" i="33"/>
  <c r="Q31" i="33"/>
  <c r="G31" i="33"/>
  <c r="O31" i="32"/>
  <c r="E31" i="32"/>
  <c r="N31" i="32"/>
  <c r="D31" i="32"/>
  <c r="M31" i="32"/>
  <c r="C31" i="32"/>
  <c r="L31" i="32"/>
  <c r="B31" i="32"/>
  <c r="A32" i="32"/>
  <c r="K31" i="32"/>
  <c r="P31" i="32"/>
  <c r="F31" i="32"/>
  <c r="Q31" i="32"/>
  <c r="I31" i="32"/>
  <c r="G31" i="32"/>
  <c r="A40" i="25"/>
  <c r="A41" i="25" s="1"/>
  <c r="I39" i="25"/>
  <c r="A22" i="2"/>
  <c r="Q32" i="33" l="1"/>
  <c r="G32" i="33"/>
  <c r="P32" i="33"/>
  <c r="F32" i="33"/>
  <c r="O32" i="33"/>
  <c r="E32" i="33"/>
  <c r="N32" i="33"/>
  <c r="D32" i="33"/>
  <c r="M32" i="33"/>
  <c r="C32" i="33"/>
  <c r="L32" i="33"/>
  <c r="B32" i="33"/>
  <c r="K32" i="33"/>
  <c r="A33" i="33"/>
  <c r="O32" i="32"/>
  <c r="E32" i="32"/>
  <c r="N32" i="32"/>
  <c r="D32" i="32"/>
  <c r="M32" i="32"/>
  <c r="C32" i="32"/>
  <c r="L32" i="32"/>
  <c r="B32" i="32"/>
  <c r="A33" i="32"/>
  <c r="K32" i="32"/>
  <c r="P32" i="32"/>
  <c r="F32" i="32"/>
  <c r="Q32" i="32"/>
  <c r="I32" i="32"/>
  <c r="G32" i="32"/>
  <c r="A42" i="25"/>
  <c r="I41" i="25"/>
  <c r="A23" i="2"/>
  <c r="P33" i="33" l="1"/>
  <c r="H33" i="33"/>
  <c r="O33" i="33"/>
  <c r="G33" i="33"/>
  <c r="N33" i="33"/>
  <c r="F33" i="33"/>
  <c r="M33" i="33"/>
  <c r="E33" i="33"/>
  <c r="L33" i="33"/>
  <c r="D33" i="33"/>
  <c r="K33" i="33"/>
  <c r="C33" i="33"/>
  <c r="A34" i="33"/>
  <c r="J33" i="33"/>
  <c r="B33" i="33"/>
  <c r="Q33" i="33"/>
  <c r="I33" i="33"/>
  <c r="M33" i="32"/>
  <c r="E33" i="32"/>
  <c r="L33" i="32"/>
  <c r="D33" i="32"/>
  <c r="A34" i="32"/>
  <c r="K33" i="32"/>
  <c r="C33" i="32"/>
  <c r="J33" i="32"/>
  <c r="B33" i="32"/>
  <c r="Q33" i="32"/>
  <c r="I33" i="32"/>
  <c r="N33" i="32"/>
  <c r="F33" i="32"/>
  <c r="P33" i="32"/>
  <c r="O33" i="32"/>
  <c r="H33" i="32"/>
  <c r="G33" i="32"/>
  <c r="J42" i="25"/>
  <c r="H42" i="25"/>
  <c r="A43" i="25"/>
  <c r="A44" i="25" s="1"/>
  <c r="A45" i="25" s="1"/>
  <c r="P42" i="25"/>
  <c r="A24" i="2"/>
  <c r="O34" i="33" l="1"/>
  <c r="G34" i="33"/>
  <c r="N34" i="33"/>
  <c r="F34" i="33"/>
  <c r="M34" i="33"/>
  <c r="E34" i="33"/>
  <c r="L34" i="33"/>
  <c r="D34" i="33"/>
  <c r="K34" i="33"/>
  <c r="C34" i="33"/>
  <c r="A35" i="33"/>
  <c r="J34" i="33"/>
  <c r="B34" i="33"/>
  <c r="Q34" i="33"/>
  <c r="I34" i="33"/>
  <c r="P34" i="33"/>
  <c r="H34" i="33"/>
  <c r="A35" i="32"/>
  <c r="K34" i="32"/>
  <c r="C34" i="32"/>
  <c r="J34" i="32"/>
  <c r="B34" i="32"/>
  <c r="Q34" i="32"/>
  <c r="I34" i="32"/>
  <c r="P34" i="32"/>
  <c r="H34" i="32"/>
  <c r="O34" i="32"/>
  <c r="G34" i="32"/>
  <c r="L34" i="32"/>
  <c r="D34" i="32"/>
  <c r="N34" i="32"/>
  <c r="M34" i="32"/>
  <c r="F34" i="32"/>
  <c r="E34" i="32"/>
  <c r="I45" i="25"/>
  <c r="A46" i="25"/>
  <c r="A47" i="25" s="1"/>
  <c r="A48" i="25" s="1"/>
  <c r="A25" i="2"/>
  <c r="M35" i="33" l="1"/>
  <c r="O35" i="33"/>
  <c r="P35" i="33"/>
  <c r="F35" i="33"/>
  <c r="N35" i="33"/>
  <c r="E35" i="33"/>
  <c r="L35" i="33"/>
  <c r="D35" i="33"/>
  <c r="K35" i="33"/>
  <c r="C35" i="33"/>
  <c r="J35" i="33"/>
  <c r="B35" i="33"/>
  <c r="I35" i="33"/>
  <c r="A36" i="33"/>
  <c r="H35" i="33"/>
  <c r="Q35" i="33"/>
  <c r="G35" i="33"/>
  <c r="Q35" i="32"/>
  <c r="I35" i="32"/>
  <c r="P35" i="32"/>
  <c r="H35" i="32"/>
  <c r="O35" i="32"/>
  <c r="G35" i="32"/>
  <c r="N35" i="32"/>
  <c r="F35" i="32"/>
  <c r="M35" i="32"/>
  <c r="E35" i="32"/>
  <c r="J35" i="32"/>
  <c r="B35" i="32"/>
  <c r="L35" i="32"/>
  <c r="K35" i="32"/>
  <c r="D35" i="32"/>
  <c r="C35" i="32"/>
  <c r="A36" i="32"/>
  <c r="A49" i="25"/>
  <c r="A50" i="25" s="1"/>
  <c r="A51" i="25" s="1"/>
  <c r="I48" i="25"/>
  <c r="A26" i="2"/>
  <c r="N36" i="33" l="1"/>
  <c r="D36" i="33"/>
  <c r="M36" i="33"/>
  <c r="C36" i="33"/>
  <c r="L36" i="33"/>
  <c r="B36" i="33"/>
  <c r="Q36" i="33"/>
  <c r="G36" i="33"/>
  <c r="P36" i="33"/>
  <c r="F36" i="33"/>
  <c r="A37" i="33"/>
  <c r="O36" i="33"/>
  <c r="K36" i="33"/>
  <c r="I36" i="33"/>
  <c r="E36" i="33"/>
  <c r="Q36" i="32"/>
  <c r="G36" i="32"/>
  <c r="P36" i="32"/>
  <c r="F36" i="32"/>
  <c r="O36" i="32"/>
  <c r="E36" i="32"/>
  <c r="N36" i="32"/>
  <c r="D36" i="32"/>
  <c r="M36" i="32"/>
  <c r="C36" i="32"/>
  <c r="I36" i="32"/>
  <c r="A37" i="32"/>
  <c r="L36" i="32"/>
  <c r="K36" i="32"/>
  <c r="B36" i="32"/>
  <c r="A52" i="25"/>
  <c r="A53" i="25" s="1"/>
  <c r="I51" i="25"/>
  <c r="A27" i="2"/>
  <c r="M37" i="33" l="1"/>
  <c r="E37" i="33"/>
  <c r="L37" i="33"/>
  <c r="D37" i="33"/>
  <c r="K37" i="33"/>
  <c r="C37" i="33"/>
  <c r="A38" i="33"/>
  <c r="J37" i="33"/>
  <c r="Q37" i="33"/>
  <c r="P37" i="33"/>
  <c r="H37" i="33"/>
  <c r="O37" i="33"/>
  <c r="G37" i="33"/>
  <c r="B37" i="33"/>
  <c r="N37" i="33"/>
  <c r="I37" i="33"/>
  <c r="F37" i="33"/>
  <c r="O37" i="32"/>
  <c r="G37" i="32"/>
  <c r="N37" i="32"/>
  <c r="F37" i="32"/>
  <c r="M37" i="32"/>
  <c r="E37" i="32"/>
  <c r="L37" i="32"/>
  <c r="D37" i="32"/>
  <c r="K37" i="32"/>
  <c r="C37" i="32"/>
  <c r="P37" i="32"/>
  <c r="H37" i="32"/>
  <c r="J37" i="32"/>
  <c r="I37" i="32"/>
  <c r="B37" i="32"/>
  <c r="A38" i="32"/>
  <c r="Q37" i="32"/>
  <c r="A54" i="25"/>
  <c r="I53" i="25"/>
  <c r="A28" i="2"/>
  <c r="L38" i="33" l="1"/>
  <c r="D38" i="33"/>
  <c r="K38" i="33"/>
  <c r="C38" i="33"/>
  <c r="A39" i="33"/>
  <c r="J38" i="33"/>
  <c r="B38" i="33"/>
  <c r="Q38" i="33"/>
  <c r="I38" i="33"/>
  <c r="P38" i="33"/>
  <c r="H38" i="33"/>
  <c r="O38" i="33"/>
  <c r="G38" i="33"/>
  <c r="N38" i="33"/>
  <c r="F38" i="33"/>
  <c r="M38" i="33"/>
  <c r="E38" i="33"/>
  <c r="N38" i="32"/>
  <c r="F38" i="32"/>
  <c r="M38" i="32"/>
  <c r="E38" i="32"/>
  <c r="L38" i="32"/>
  <c r="D38" i="32"/>
  <c r="A39" i="32"/>
  <c r="K38" i="32"/>
  <c r="C38" i="32"/>
  <c r="J38" i="32"/>
  <c r="B38" i="32"/>
  <c r="O38" i="32"/>
  <c r="G38" i="32"/>
  <c r="H38" i="32"/>
  <c r="Q38" i="32"/>
  <c r="I38" i="32"/>
  <c r="P38" i="32"/>
  <c r="A55" i="25"/>
  <c r="I54" i="25"/>
  <c r="A29" i="2"/>
  <c r="M39" i="33" l="1"/>
  <c r="C39" i="33"/>
  <c r="L39" i="33"/>
  <c r="B39" i="33"/>
  <c r="K39" i="33"/>
  <c r="A40" i="33"/>
  <c r="I39" i="33"/>
  <c r="Q39" i="33"/>
  <c r="G39" i="33"/>
  <c r="P39" i="33"/>
  <c r="F39" i="33"/>
  <c r="O39" i="33"/>
  <c r="E39" i="33"/>
  <c r="N39" i="33"/>
  <c r="D39" i="33"/>
  <c r="N39" i="32"/>
  <c r="D39" i="32"/>
  <c r="M39" i="32"/>
  <c r="C39" i="32"/>
  <c r="L39" i="32"/>
  <c r="B39" i="32"/>
  <c r="A40" i="32"/>
  <c r="K39" i="32"/>
  <c r="I39" i="32"/>
  <c r="O39" i="32"/>
  <c r="E39" i="32"/>
  <c r="G39" i="32"/>
  <c r="F39" i="32"/>
  <c r="Q39" i="32"/>
  <c r="P39" i="32"/>
  <c r="A56" i="25"/>
  <c r="I55" i="25"/>
  <c r="A30" i="2"/>
  <c r="N40" i="33" l="1"/>
  <c r="D40" i="33"/>
  <c r="M40" i="33"/>
  <c r="C40" i="33"/>
  <c r="L40" i="33"/>
  <c r="B40" i="33"/>
  <c r="K40" i="33"/>
  <c r="A41" i="33"/>
  <c r="Q40" i="33"/>
  <c r="G40" i="33"/>
  <c r="P40" i="33"/>
  <c r="F40" i="33"/>
  <c r="O40" i="33"/>
  <c r="E40" i="33"/>
  <c r="N40" i="32"/>
  <c r="D40" i="32"/>
  <c r="M40" i="32"/>
  <c r="C40" i="32"/>
  <c r="L40" i="32"/>
  <c r="B40" i="32"/>
  <c r="K40" i="32"/>
  <c r="A41" i="32"/>
  <c r="I40" i="32"/>
  <c r="O40" i="32"/>
  <c r="E40" i="32"/>
  <c r="G40" i="32"/>
  <c r="Q40" i="32"/>
  <c r="P40" i="32"/>
  <c r="F40" i="32"/>
  <c r="A57" i="25"/>
  <c r="I56" i="25"/>
  <c r="A31" i="2"/>
  <c r="M41" i="33" l="1"/>
  <c r="E41" i="33"/>
  <c r="L41" i="33"/>
  <c r="D41" i="33"/>
  <c r="K41" i="33"/>
  <c r="C41" i="33"/>
  <c r="A42" i="33"/>
  <c r="J41" i="33"/>
  <c r="B41" i="33"/>
  <c r="Q41" i="33"/>
  <c r="I41" i="33"/>
  <c r="P41" i="33"/>
  <c r="H41" i="33"/>
  <c r="O41" i="33"/>
  <c r="G41" i="33"/>
  <c r="N41" i="33"/>
  <c r="F41" i="33"/>
  <c r="M41" i="32"/>
  <c r="E41" i="32"/>
  <c r="L41" i="32"/>
  <c r="D41" i="32"/>
  <c r="A42" i="32"/>
  <c r="K41" i="32"/>
  <c r="C41" i="32"/>
  <c r="J41" i="32"/>
  <c r="B41" i="32"/>
  <c r="Q41" i="32"/>
  <c r="I41" i="32"/>
  <c r="N41" i="32"/>
  <c r="F41" i="32"/>
  <c r="H41" i="32"/>
  <c r="G41" i="32"/>
  <c r="P41" i="32"/>
  <c r="O41" i="32"/>
  <c r="A58" i="25"/>
  <c r="I57" i="25"/>
  <c r="A32" i="2"/>
  <c r="D7" i="25"/>
  <c r="D6" i="25"/>
  <c r="M7" i="25"/>
  <c r="J9" i="25"/>
  <c r="M8" i="25"/>
  <c r="D10" i="25"/>
  <c r="M11" i="25"/>
  <c r="P13" i="25"/>
  <c r="K13" i="25"/>
  <c r="M12" i="25"/>
  <c r="Q14" i="25"/>
  <c r="K15" i="25"/>
  <c r="J15" i="25"/>
  <c r="F16" i="25"/>
  <c r="C16" i="25"/>
  <c r="L17" i="25"/>
  <c r="P17" i="25"/>
  <c r="D19" i="25"/>
  <c r="O18" i="25"/>
  <c r="N18" i="25"/>
  <c r="F6" i="25"/>
  <c r="P6" i="25"/>
  <c r="O5" i="25"/>
  <c r="B5" i="25"/>
  <c r="D9" i="25"/>
  <c r="Q7" i="25"/>
  <c r="N7" i="25"/>
  <c r="C8" i="25"/>
  <c r="N10" i="25"/>
  <c r="O12" i="25"/>
  <c r="N12" i="25"/>
  <c r="Q11" i="25"/>
  <c r="G12" i="25"/>
  <c r="F12" i="25"/>
  <c r="D13" i="25"/>
  <c r="J13" i="25"/>
  <c r="E15" i="25"/>
  <c r="Q15" i="25"/>
  <c r="O15" i="25"/>
  <c r="N15" i="25"/>
  <c r="M16" i="25"/>
  <c r="N14" i="25"/>
  <c r="B18" i="25"/>
  <c r="C18" i="25"/>
  <c r="Q29" i="25"/>
  <c r="E6" i="25"/>
  <c r="C6" i="25"/>
  <c r="P8" i="25"/>
  <c r="K6" i="25"/>
  <c r="E8" i="25"/>
  <c r="F10" i="25"/>
  <c r="P7" i="25"/>
  <c r="B10" i="25"/>
  <c r="H11" i="25"/>
  <c r="C11" i="25"/>
  <c r="D11" i="25"/>
  <c r="H12" i="25"/>
  <c r="P12" i="25"/>
  <c r="C13" i="25"/>
  <c r="L15" i="25"/>
  <c r="I15" i="25"/>
  <c r="E14" i="25"/>
  <c r="D12" i="25"/>
  <c r="B16" i="25"/>
  <c r="E17" i="25"/>
  <c r="C17" i="25"/>
  <c r="K18" i="25"/>
  <c r="F18" i="25"/>
  <c r="G19" i="25"/>
  <c r="D5" i="25"/>
  <c r="N6" i="25"/>
  <c r="F5" i="25"/>
  <c r="P9" i="25"/>
  <c r="J6" i="25"/>
  <c r="O9" i="25"/>
  <c r="F9" i="25"/>
  <c r="F8" i="25"/>
  <c r="Q9" i="25"/>
  <c r="E9" i="25"/>
  <c r="L11" i="25"/>
  <c r="P11" i="25"/>
  <c r="B11" i="25"/>
  <c r="I11" i="25"/>
  <c r="B12" i="25"/>
  <c r="N13" i="25"/>
  <c r="H13" i="25"/>
  <c r="D15" i="25"/>
  <c r="F14" i="25"/>
  <c r="G15" i="25"/>
  <c r="P14" i="25"/>
  <c r="B15" i="25"/>
  <c r="N16" i="25"/>
  <c r="L16" i="25"/>
  <c r="K17" i="25"/>
  <c r="J17" i="25"/>
  <c r="L18" i="25"/>
  <c r="M19" i="25"/>
  <c r="C22" i="25"/>
  <c r="P24" i="25"/>
  <c r="H25" i="25"/>
  <c r="C23" i="25"/>
  <c r="O6" i="25"/>
  <c r="Q6" i="25"/>
  <c r="E7" i="25"/>
  <c r="L9" i="25"/>
  <c r="N9" i="25"/>
  <c r="Q10" i="25"/>
  <c r="G10" i="25"/>
  <c r="G13" i="25"/>
  <c r="I13" i="25"/>
  <c r="B14" i="25"/>
  <c r="G17" i="25"/>
  <c r="L19" i="25"/>
  <c r="C30" i="25"/>
  <c r="K20" i="25"/>
  <c r="G6" i="25"/>
  <c r="K8" i="25"/>
  <c r="C9" i="25"/>
  <c r="G9" i="25"/>
  <c r="O10" i="25"/>
  <c r="E11" i="25"/>
  <c r="I9" i="25"/>
  <c r="I14" i="25"/>
  <c r="C15" i="25"/>
  <c r="F15" i="25"/>
  <c r="M17" i="25"/>
  <c r="M22" i="25"/>
  <c r="Q26" i="25"/>
  <c r="K24" i="25"/>
  <c r="M30" i="25"/>
  <c r="O29" i="25"/>
  <c r="L24" i="25"/>
  <c r="M6" i="25"/>
  <c r="N5" i="25"/>
  <c r="B6" i="25"/>
  <c r="O7" i="25"/>
  <c r="G7" i="25"/>
  <c r="C7" i="25"/>
  <c r="N8" i="25"/>
  <c r="I10" i="25"/>
  <c r="L12" i="25"/>
  <c r="F11" i="25"/>
  <c r="L13" i="25"/>
  <c r="P15" i="25"/>
  <c r="C14" i="25"/>
  <c r="Q16" i="25"/>
  <c r="I17" i="25"/>
  <c r="B17" i="25"/>
  <c r="Q18" i="25"/>
  <c r="K19" i="25"/>
  <c r="Q5" i="25"/>
  <c r="G8" i="25"/>
  <c r="H6" i="25"/>
  <c r="B8" i="25"/>
  <c r="B9" i="25"/>
  <c r="N11" i="25"/>
  <c r="C12" i="25"/>
  <c r="J12" i="25"/>
  <c r="Q12" i="25"/>
  <c r="D14" i="25"/>
  <c r="K16" i="25"/>
  <c r="F13" i="25"/>
  <c r="Q17" i="25"/>
  <c r="M15" i="25"/>
  <c r="N19" i="25"/>
  <c r="E22" i="25"/>
  <c r="K27" i="25"/>
  <c r="G21" i="25"/>
  <c r="O20" i="25"/>
  <c r="E5" i="25"/>
  <c r="M5" i="25"/>
  <c r="B7" i="25"/>
  <c r="J11" i="25"/>
  <c r="E13" i="25"/>
  <c r="H14" i="25"/>
  <c r="D17" i="25"/>
  <c r="B19" i="25"/>
  <c r="O23" i="25"/>
  <c r="F31" i="25"/>
  <c r="D31" i="25"/>
  <c r="N26" i="25"/>
  <c r="C27" i="25"/>
  <c r="L6" i="25"/>
  <c r="G5" i="25"/>
  <c r="K9" i="25"/>
  <c r="M10" i="25"/>
  <c r="O13" i="25"/>
  <c r="L14" i="25"/>
  <c r="P16" i="25"/>
  <c r="B28" i="25"/>
  <c r="F20" i="25"/>
  <c r="C10" i="25"/>
  <c r="K12" i="25"/>
  <c r="G14" i="25"/>
  <c r="E18" i="25"/>
  <c r="N24" i="25"/>
  <c r="N28" i="25"/>
  <c r="O26" i="25"/>
  <c r="L5" i="25"/>
  <c r="M9" i="25"/>
  <c r="L10" i="25"/>
  <c r="E10" i="25"/>
  <c r="G11" i="25"/>
  <c r="E16" i="25"/>
  <c r="M18" i="25"/>
  <c r="B27" i="25"/>
  <c r="K5" i="25"/>
  <c r="K7" i="25"/>
  <c r="B13" i="25"/>
  <c r="F17" i="25"/>
  <c r="O17" i="25"/>
  <c r="M20" i="25"/>
  <c r="G29" i="25"/>
  <c r="O31" i="25"/>
  <c r="D27" i="25"/>
  <c r="E31" i="25"/>
  <c r="I6" i="25"/>
  <c r="E12" i="25"/>
  <c r="J14" i="25"/>
  <c r="D18" i="25"/>
  <c r="C24" i="25"/>
  <c r="O22" i="25"/>
  <c r="C29" i="25"/>
  <c r="F30" i="25"/>
  <c r="D25" i="25"/>
  <c r="M23" i="25"/>
  <c r="E24" i="25"/>
  <c r="F7" i="25"/>
  <c r="K11" i="25"/>
  <c r="K14" i="25"/>
  <c r="P18" i="25"/>
  <c r="Q20" i="25"/>
  <c r="B20" i="25"/>
  <c r="Q19" i="25"/>
  <c r="H30" i="25"/>
  <c r="C28" i="25"/>
  <c r="H9" i="25"/>
  <c r="D16" i="25"/>
  <c r="K22" i="25"/>
  <c r="L26" i="25"/>
  <c r="C25" i="25"/>
  <c r="P21" i="25"/>
  <c r="E30" i="25"/>
  <c r="K23" i="25"/>
  <c r="M13" i="25"/>
  <c r="N29" i="25"/>
  <c r="E21" i="25"/>
  <c r="E19" i="25"/>
  <c r="H22" i="25"/>
  <c r="C19" i="25"/>
  <c r="F22" i="25"/>
  <c r="F19" i="25"/>
  <c r="G22" i="25"/>
  <c r="O30" i="25"/>
  <c r="B24" i="25"/>
  <c r="L8" i="25"/>
  <c r="M14" i="25"/>
  <c r="D22" i="25"/>
  <c r="P29" i="25"/>
  <c r="F24" i="25"/>
  <c r="C31" i="25"/>
  <c r="N30" i="25"/>
  <c r="G16" i="25"/>
  <c r="G28" i="25"/>
  <c r="M29" i="25"/>
  <c r="C20" i="25"/>
  <c r="O27" i="25"/>
  <c r="D28" i="25"/>
  <c r="O28" i="25"/>
  <c r="D26" i="25"/>
  <c r="I30" i="25"/>
  <c r="K10" i="25"/>
  <c r="H17" i="25"/>
  <c r="K28" i="25"/>
  <c r="M26" i="25"/>
  <c r="N21" i="25"/>
  <c r="B26" i="25"/>
  <c r="G26" i="25"/>
  <c r="L20" i="25"/>
  <c r="P31" i="25"/>
  <c r="G27" i="25"/>
  <c r="F25" i="25"/>
  <c r="F26" i="25"/>
  <c r="K21" i="25"/>
  <c r="P19" i="25"/>
  <c r="C26" i="25"/>
  <c r="N20" i="25"/>
  <c r="D8" i="25"/>
  <c r="B21" i="25"/>
  <c r="P30" i="25"/>
  <c r="M31" i="25"/>
  <c r="G23" i="25"/>
  <c r="L29" i="25"/>
  <c r="D29" i="25"/>
  <c r="E25" i="25"/>
  <c r="L31" i="25"/>
  <c r="B23" i="25"/>
  <c r="O25" i="25"/>
  <c r="L30" i="25"/>
  <c r="B31" i="25"/>
  <c r="P26" i="25"/>
  <c r="P10" i="25"/>
  <c r="E20" i="25"/>
  <c r="P20" i="25"/>
  <c r="O19" i="25"/>
  <c r="B25" i="25"/>
  <c r="E27" i="25"/>
  <c r="G30" i="25"/>
  <c r="P25" i="25"/>
  <c r="P23" i="25"/>
  <c r="B29" i="25"/>
  <c r="I12" i="25"/>
  <c r="L23" i="25"/>
  <c r="N31" i="25"/>
  <c r="M24" i="25"/>
  <c r="F23" i="25"/>
  <c r="L25" i="25"/>
  <c r="F29" i="25"/>
  <c r="F28" i="25"/>
  <c r="G31" i="25"/>
  <c r="M28" i="25"/>
  <c r="K25" i="25"/>
  <c r="N25" i="25"/>
  <c r="N27" i="25"/>
  <c r="L27" i="25"/>
  <c r="N23" i="25"/>
  <c r="G25" i="25"/>
  <c r="O24" i="25"/>
  <c r="J25" i="25"/>
  <c r="Q28" i="25"/>
  <c r="D23" i="25"/>
  <c r="M27" i="25"/>
  <c r="Q31" i="25"/>
  <c r="K29" i="25"/>
  <c r="L28" i="25"/>
  <c r="E28" i="25"/>
  <c r="O21" i="25"/>
  <c r="Q25" i="25"/>
  <c r="K26" i="25"/>
  <c r="E26" i="25"/>
  <c r="L7" i="25"/>
  <c r="G20" i="25"/>
  <c r="Q21" i="25"/>
  <c r="M25" i="25"/>
  <c r="G18" i="25"/>
  <c r="C5" i="25"/>
  <c r="E29" i="25"/>
  <c r="B30" i="25"/>
  <c r="F27" i="25"/>
  <c r="J30" i="25"/>
  <c r="E23" i="25"/>
  <c r="Q13" i="25"/>
  <c r="K31" i="25"/>
  <c r="D21" i="25"/>
  <c r="F21" i="25"/>
  <c r="C21" i="25"/>
  <c r="Q22" i="25"/>
  <c r="L21" i="25"/>
  <c r="N17" i="25"/>
  <c r="P28" i="25"/>
  <c r="I25" i="25"/>
  <c r="N22" i="25"/>
  <c r="D24" i="25"/>
  <c r="P27" i="25"/>
  <c r="D20" i="25"/>
  <c r="J22" i="25"/>
  <c r="B22" i="25"/>
  <c r="D30" i="25"/>
  <c r="Q23" i="25"/>
  <c r="M21" i="25"/>
  <c r="I22" i="25"/>
  <c r="P22" i="25"/>
  <c r="L22" i="25"/>
  <c r="Q27" i="25"/>
  <c r="G24" i="25"/>
  <c r="Q30" i="25"/>
  <c r="Q24" i="25"/>
  <c r="K30" i="25"/>
  <c r="L42" i="33" l="1"/>
  <c r="D42" i="33"/>
  <c r="K42" i="33"/>
  <c r="C42" i="33"/>
  <c r="A43" i="33"/>
  <c r="J42" i="33"/>
  <c r="B42" i="33"/>
  <c r="Q42" i="33"/>
  <c r="I42" i="33"/>
  <c r="P42" i="33"/>
  <c r="H42" i="33"/>
  <c r="O42" i="33"/>
  <c r="G42" i="33"/>
  <c r="N42" i="33"/>
  <c r="F42" i="33"/>
  <c r="M42" i="33"/>
  <c r="E42" i="33"/>
  <c r="A43" i="32"/>
  <c r="K42" i="32"/>
  <c r="C42" i="32"/>
  <c r="J42" i="32"/>
  <c r="B42" i="32"/>
  <c r="Q42" i="32"/>
  <c r="I42" i="32"/>
  <c r="P42" i="32"/>
  <c r="H42" i="32"/>
  <c r="O42" i="32"/>
  <c r="G42" i="32"/>
  <c r="L42" i="32"/>
  <c r="D42" i="32"/>
  <c r="E42" i="32"/>
  <c r="N42" i="32"/>
  <c r="M42" i="32"/>
  <c r="F42" i="32"/>
  <c r="A59" i="25"/>
  <c r="I58" i="25"/>
  <c r="L32" i="25"/>
  <c r="F32" i="25"/>
  <c r="K32" i="25"/>
  <c r="G32" i="25"/>
  <c r="C32" i="25"/>
  <c r="Q32" i="25"/>
  <c r="N32" i="25"/>
  <c r="M32" i="25"/>
  <c r="O32" i="25"/>
  <c r="B32" i="25"/>
  <c r="P32" i="25"/>
  <c r="D32" i="25"/>
  <c r="E32" i="25"/>
  <c r="A33" i="2"/>
  <c r="Q8" i="25"/>
  <c r="P5" i="25"/>
  <c r="H15" i="25"/>
  <c r="O8" i="25"/>
  <c r="K43" i="33" l="1"/>
  <c r="C43" i="33"/>
  <c r="A44" i="33"/>
  <c r="J43" i="33"/>
  <c r="B43" i="33"/>
  <c r="Q43" i="33"/>
  <c r="I43" i="33"/>
  <c r="P43" i="33"/>
  <c r="H43" i="33"/>
  <c r="O43" i="33"/>
  <c r="G43" i="33"/>
  <c r="N43" i="33"/>
  <c r="F43" i="33"/>
  <c r="M43" i="33"/>
  <c r="E43" i="33"/>
  <c r="L43" i="33"/>
  <c r="D43" i="33"/>
  <c r="Q43" i="32"/>
  <c r="I43" i="32"/>
  <c r="P43" i="32"/>
  <c r="H43" i="32"/>
  <c r="O43" i="32"/>
  <c r="G43" i="32"/>
  <c r="N43" i="32"/>
  <c r="F43" i="32"/>
  <c r="M43" i="32"/>
  <c r="E43" i="32"/>
  <c r="J43" i="32"/>
  <c r="B43" i="32"/>
  <c r="D43" i="32"/>
  <c r="C43" i="32"/>
  <c r="A44" i="32"/>
  <c r="L43" i="32"/>
  <c r="K43" i="32"/>
  <c r="A60" i="25"/>
  <c r="I59" i="25"/>
  <c r="A34" i="2"/>
  <c r="B34" i="25" s="1"/>
  <c r="E33" i="25"/>
  <c r="N33" i="25"/>
  <c r="Q33" i="25"/>
  <c r="F33" i="25"/>
  <c r="D33" i="25"/>
  <c r="P33" i="25"/>
  <c r="B33" i="25"/>
  <c r="M33" i="25"/>
  <c r="O33" i="25"/>
  <c r="C33" i="25"/>
  <c r="G33" i="25"/>
  <c r="L33" i="25"/>
  <c r="K33" i="25"/>
  <c r="A45" i="33" l="1"/>
  <c r="J44" i="33"/>
  <c r="B44" i="33"/>
  <c r="Q44" i="33"/>
  <c r="I44" i="33"/>
  <c r="P44" i="33"/>
  <c r="H44" i="33"/>
  <c r="O44" i="33"/>
  <c r="G44" i="33"/>
  <c r="N44" i="33"/>
  <c r="F44" i="33"/>
  <c r="M44" i="33"/>
  <c r="E44" i="33"/>
  <c r="L44" i="33"/>
  <c r="D44" i="33"/>
  <c r="K44" i="33"/>
  <c r="C44" i="33"/>
  <c r="O44" i="32"/>
  <c r="G44" i="32"/>
  <c r="N44" i="32"/>
  <c r="F44" i="32"/>
  <c r="M44" i="32"/>
  <c r="E44" i="32"/>
  <c r="L44" i="32"/>
  <c r="D44" i="32"/>
  <c r="A45" i="32"/>
  <c r="K44" i="32"/>
  <c r="C44" i="32"/>
  <c r="P44" i="32"/>
  <c r="H44" i="32"/>
  <c r="Q44" i="32"/>
  <c r="J44" i="32"/>
  <c r="B44" i="32"/>
  <c r="I44" i="32"/>
  <c r="A61" i="25"/>
  <c r="I60" i="25"/>
  <c r="H34" i="25"/>
  <c r="O34" i="25"/>
  <c r="K34" i="25"/>
  <c r="E34" i="25"/>
  <c r="D34" i="25"/>
  <c r="Q34" i="25"/>
  <c r="G34" i="25"/>
  <c r="N34" i="25"/>
  <c r="P34" i="25"/>
  <c r="M34" i="25"/>
  <c r="L34" i="25"/>
  <c r="C34" i="25"/>
  <c r="F34" i="25"/>
  <c r="I34" i="25"/>
  <c r="A35" i="2"/>
  <c r="K45" i="33" l="1"/>
  <c r="A46" i="33"/>
  <c r="I45" i="33"/>
  <c r="Q45" i="33"/>
  <c r="G45" i="33"/>
  <c r="P45" i="33"/>
  <c r="F45" i="33"/>
  <c r="O45" i="33"/>
  <c r="E45" i="33"/>
  <c r="N45" i="33"/>
  <c r="D45" i="33"/>
  <c r="M45" i="33"/>
  <c r="C45" i="33"/>
  <c r="L45" i="33"/>
  <c r="B45" i="33"/>
  <c r="O45" i="32"/>
  <c r="E45" i="32"/>
  <c r="N45" i="32"/>
  <c r="D45" i="32"/>
  <c r="M45" i="32"/>
  <c r="C45" i="32"/>
  <c r="L45" i="32"/>
  <c r="B45" i="32"/>
  <c r="K45" i="32"/>
  <c r="P45" i="32"/>
  <c r="F45" i="32"/>
  <c r="G45" i="32"/>
  <c r="A46" i="32"/>
  <c r="Q45" i="32"/>
  <c r="I45" i="32"/>
  <c r="A62" i="25"/>
  <c r="I61" i="25"/>
  <c r="F35" i="25"/>
  <c r="A36" i="2"/>
  <c r="M35" i="25"/>
  <c r="K35" i="25"/>
  <c r="C35" i="25"/>
  <c r="E35" i="25"/>
  <c r="Q35" i="25"/>
  <c r="L35" i="25"/>
  <c r="D35" i="25"/>
  <c r="B35" i="25"/>
  <c r="O35" i="25"/>
  <c r="G35" i="25"/>
  <c r="P35" i="25"/>
  <c r="N35" i="25"/>
  <c r="A47" i="33" l="1"/>
  <c r="J46" i="33"/>
  <c r="B46" i="33"/>
  <c r="Q46" i="33"/>
  <c r="I46" i="33"/>
  <c r="P46" i="33"/>
  <c r="H46" i="33"/>
  <c r="O46" i="33"/>
  <c r="G46" i="33"/>
  <c r="N46" i="33"/>
  <c r="F46" i="33"/>
  <c r="M46" i="33"/>
  <c r="E46" i="33"/>
  <c r="L46" i="33"/>
  <c r="D46" i="33"/>
  <c r="K46" i="33"/>
  <c r="C46" i="33"/>
  <c r="N46" i="32"/>
  <c r="F46" i="32"/>
  <c r="M46" i="32"/>
  <c r="E46" i="32"/>
  <c r="L46" i="32"/>
  <c r="D46" i="32"/>
  <c r="A47" i="32"/>
  <c r="K46" i="32"/>
  <c r="C46" i="32"/>
  <c r="J46" i="32"/>
  <c r="B46" i="32"/>
  <c r="O46" i="32"/>
  <c r="G46" i="32"/>
  <c r="Q46" i="32"/>
  <c r="P46" i="32"/>
  <c r="I46" i="32"/>
  <c r="H46" i="32"/>
  <c r="I62" i="25"/>
  <c r="A63" i="25"/>
  <c r="F36" i="25"/>
  <c r="P36" i="25"/>
  <c r="A37" i="2"/>
  <c r="D37" i="25" s="1"/>
  <c r="Q36" i="25"/>
  <c r="M36" i="25"/>
  <c r="B36" i="25"/>
  <c r="G36" i="25"/>
  <c r="E36" i="25"/>
  <c r="K36" i="25"/>
  <c r="C36" i="25"/>
  <c r="N36" i="25"/>
  <c r="L36" i="25"/>
  <c r="O36" i="25"/>
  <c r="D36" i="25"/>
  <c r="Q47" i="33" l="1"/>
  <c r="I47" i="33"/>
  <c r="P47" i="33"/>
  <c r="H47" i="33"/>
  <c r="O47" i="33"/>
  <c r="G47" i="33"/>
  <c r="N47" i="33"/>
  <c r="F47" i="33"/>
  <c r="M47" i="33"/>
  <c r="E47" i="33"/>
  <c r="L47" i="33"/>
  <c r="D47" i="33"/>
  <c r="K47" i="33"/>
  <c r="C47" i="33"/>
  <c r="A48" i="33"/>
  <c r="J47" i="33"/>
  <c r="B47" i="33"/>
  <c r="L47" i="32"/>
  <c r="D47" i="32"/>
  <c r="A48" i="32"/>
  <c r="K47" i="32"/>
  <c r="C47" i="32"/>
  <c r="J47" i="32"/>
  <c r="B47" i="32"/>
  <c r="Q47" i="32"/>
  <c r="I47" i="32"/>
  <c r="P47" i="32"/>
  <c r="H47" i="32"/>
  <c r="M47" i="32"/>
  <c r="E47" i="32"/>
  <c r="N47" i="32"/>
  <c r="O47" i="32"/>
  <c r="G47" i="32"/>
  <c r="F47" i="32"/>
  <c r="I63" i="25"/>
  <c r="A64" i="25"/>
  <c r="A65" i="25" s="1"/>
  <c r="K37" i="25"/>
  <c r="L37" i="25"/>
  <c r="F37" i="25"/>
  <c r="P37" i="25"/>
  <c r="B37" i="25"/>
  <c r="M37" i="25"/>
  <c r="O37" i="25"/>
  <c r="A38" i="2"/>
  <c r="D38" i="25" s="1"/>
  <c r="C37" i="25"/>
  <c r="E37" i="25"/>
  <c r="G37" i="25"/>
  <c r="N37" i="25"/>
  <c r="I37" i="25"/>
  <c r="Q37" i="25"/>
  <c r="A49" i="33" l="1"/>
  <c r="I48" i="33"/>
  <c r="Q48" i="33"/>
  <c r="G48" i="33"/>
  <c r="P48" i="33"/>
  <c r="F48" i="33"/>
  <c r="O48" i="33"/>
  <c r="E48" i="33"/>
  <c r="N48" i="33"/>
  <c r="D48" i="33"/>
  <c r="M48" i="33"/>
  <c r="C48" i="33"/>
  <c r="L48" i="33"/>
  <c r="B48" i="33"/>
  <c r="K48" i="33"/>
  <c r="L48" i="32"/>
  <c r="B48" i="32"/>
  <c r="A49" i="32"/>
  <c r="K48" i="32"/>
  <c r="I48" i="32"/>
  <c r="Q48" i="32"/>
  <c r="G48" i="32"/>
  <c r="P48" i="32"/>
  <c r="F48" i="32"/>
  <c r="M48" i="32"/>
  <c r="C48" i="32"/>
  <c r="O48" i="32"/>
  <c r="N48" i="32"/>
  <c r="E48" i="32"/>
  <c r="D48" i="32"/>
  <c r="A66" i="25"/>
  <c r="I65" i="25"/>
  <c r="O38" i="25"/>
  <c r="P38" i="25"/>
  <c r="M38" i="25"/>
  <c r="B38" i="25"/>
  <c r="N38" i="25"/>
  <c r="Q38" i="25"/>
  <c r="A39" i="2"/>
  <c r="K38" i="25"/>
  <c r="F38" i="25"/>
  <c r="E38" i="25"/>
  <c r="C38" i="25"/>
  <c r="L38" i="25"/>
  <c r="G38" i="25"/>
  <c r="Q49" i="33" l="1"/>
  <c r="I49" i="33"/>
  <c r="P49" i="33"/>
  <c r="H49" i="33"/>
  <c r="O49" i="33"/>
  <c r="G49" i="33"/>
  <c r="N49" i="33"/>
  <c r="F49" i="33"/>
  <c r="M49" i="33"/>
  <c r="E49" i="33"/>
  <c r="L49" i="33"/>
  <c r="D49" i="33"/>
  <c r="K49" i="33"/>
  <c r="C49" i="33"/>
  <c r="A50" i="33"/>
  <c r="J49" i="33"/>
  <c r="B49" i="33"/>
  <c r="J49" i="32"/>
  <c r="B49" i="32"/>
  <c r="Q49" i="32"/>
  <c r="I49" i="32"/>
  <c r="P49" i="32"/>
  <c r="H49" i="32"/>
  <c r="O49" i="32"/>
  <c r="G49" i="32"/>
  <c r="N49" i="32"/>
  <c r="F49" i="32"/>
  <c r="A50" i="32"/>
  <c r="K49" i="32"/>
  <c r="C49" i="32"/>
  <c r="M49" i="32"/>
  <c r="L49" i="32"/>
  <c r="E49" i="32"/>
  <c r="D49" i="32"/>
  <c r="A67" i="25"/>
  <c r="I66" i="25"/>
  <c r="K39" i="25"/>
  <c r="L39" i="25"/>
  <c r="B39" i="25"/>
  <c r="F39" i="25"/>
  <c r="G39" i="25"/>
  <c r="A40" i="2"/>
  <c r="P40" i="25" s="1"/>
  <c r="C39" i="25"/>
  <c r="E39" i="25"/>
  <c r="D39" i="25"/>
  <c r="O39" i="25"/>
  <c r="N39" i="25"/>
  <c r="Q39" i="25"/>
  <c r="P39" i="25"/>
  <c r="M39" i="25"/>
  <c r="P50" i="33" l="1"/>
  <c r="H50" i="33"/>
  <c r="O50" i="33"/>
  <c r="G50" i="33"/>
  <c r="N50" i="33"/>
  <c r="F50" i="33"/>
  <c r="M50" i="33"/>
  <c r="E50" i="33"/>
  <c r="L50" i="33"/>
  <c r="D50" i="33"/>
  <c r="K50" i="33"/>
  <c r="C50" i="33"/>
  <c r="A51" i="33"/>
  <c r="J50" i="33"/>
  <c r="B50" i="33"/>
  <c r="Q50" i="33"/>
  <c r="I50" i="33"/>
  <c r="P50" i="32"/>
  <c r="H50" i="32"/>
  <c r="O50" i="32"/>
  <c r="G50" i="32"/>
  <c r="N50" i="32"/>
  <c r="F50" i="32"/>
  <c r="M50" i="32"/>
  <c r="E50" i="32"/>
  <c r="L50" i="32"/>
  <c r="D50" i="32"/>
  <c r="Q50" i="32"/>
  <c r="I50" i="32"/>
  <c r="K50" i="32"/>
  <c r="J50" i="32"/>
  <c r="C50" i="32"/>
  <c r="B50" i="32"/>
  <c r="A51" i="32"/>
  <c r="A68" i="25"/>
  <c r="I67" i="25"/>
  <c r="Q40" i="25"/>
  <c r="G40" i="25"/>
  <c r="N40" i="25"/>
  <c r="O40" i="25"/>
  <c r="I40" i="25"/>
  <c r="M40" i="25"/>
  <c r="C40" i="25"/>
  <c r="K40" i="25"/>
  <c r="D40" i="25"/>
  <c r="F40" i="25"/>
  <c r="B40" i="25"/>
  <c r="A41" i="2"/>
  <c r="E41" i="25" s="1"/>
  <c r="O51" i="33" l="1"/>
  <c r="G51" i="33"/>
  <c r="N51" i="33"/>
  <c r="F51" i="33"/>
  <c r="M51" i="33"/>
  <c r="E51" i="33"/>
  <c r="L51" i="33"/>
  <c r="D51" i="33"/>
  <c r="K51" i="33"/>
  <c r="C51" i="33"/>
  <c r="A52" i="33"/>
  <c r="J51" i="33"/>
  <c r="B51" i="33"/>
  <c r="Q51" i="33"/>
  <c r="I51" i="33"/>
  <c r="P51" i="33"/>
  <c r="H51" i="33"/>
  <c r="N51" i="32"/>
  <c r="F51" i="32"/>
  <c r="M51" i="32"/>
  <c r="E51" i="32"/>
  <c r="L51" i="32"/>
  <c r="D51" i="32"/>
  <c r="A52" i="32"/>
  <c r="K51" i="32"/>
  <c r="C51" i="32"/>
  <c r="J51" i="32"/>
  <c r="B51" i="32"/>
  <c r="O51" i="32"/>
  <c r="G51" i="32"/>
  <c r="H51" i="32"/>
  <c r="Q51" i="32"/>
  <c r="P51" i="32"/>
  <c r="I51" i="32"/>
  <c r="A69" i="25"/>
  <c r="I68" i="25"/>
  <c r="C41" i="25"/>
  <c r="O41" i="25"/>
  <c r="A42" i="2"/>
  <c r="G41" i="25"/>
  <c r="N52" i="33" l="1"/>
  <c r="F52" i="33"/>
  <c r="M52" i="33"/>
  <c r="E52" i="33"/>
  <c r="L52" i="33"/>
  <c r="D52" i="33"/>
  <c r="K52" i="33"/>
  <c r="C52" i="33"/>
  <c r="A53" i="33"/>
  <c r="J52" i="33"/>
  <c r="B52" i="33"/>
  <c r="Q52" i="33"/>
  <c r="I52" i="33"/>
  <c r="P52" i="33"/>
  <c r="H52" i="33"/>
  <c r="O52" i="33"/>
  <c r="G52" i="33"/>
  <c r="L52" i="32"/>
  <c r="D52" i="32"/>
  <c r="A53" i="32"/>
  <c r="K52" i="32"/>
  <c r="C52" i="32"/>
  <c r="J52" i="32"/>
  <c r="B52" i="32"/>
  <c r="Q52" i="32"/>
  <c r="I52" i="32"/>
  <c r="P52" i="32"/>
  <c r="H52" i="32"/>
  <c r="M52" i="32"/>
  <c r="E52" i="32"/>
  <c r="G52" i="32"/>
  <c r="F52" i="32"/>
  <c r="O52" i="32"/>
  <c r="N52" i="32"/>
  <c r="A70" i="25"/>
  <c r="I69" i="25"/>
  <c r="B42" i="25"/>
  <c r="L42" i="25"/>
  <c r="A43" i="2"/>
  <c r="O53" i="33" l="1"/>
  <c r="E53" i="33"/>
  <c r="N53" i="33"/>
  <c r="D53" i="33"/>
  <c r="M53" i="33"/>
  <c r="C53" i="33"/>
  <c r="L53" i="33"/>
  <c r="B53" i="33"/>
  <c r="K53" i="33"/>
  <c r="A54" i="33"/>
  <c r="Q53" i="33"/>
  <c r="G53" i="33"/>
  <c r="P53" i="33"/>
  <c r="F53" i="33"/>
  <c r="L53" i="32"/>
  <c r="B53" i="32"/>
  <c r="A54" i="32"/>
  <c r="K53" i="32"/>
  <c r="I53" i="32"/>
  <c r="Q53" i="32"/>
  <c r="G53" i="32"/>
  <c r="P53" i="32"/>
  <c r="F53" i="32"/>
  <c r="M53" i="32"/>
  <c r="C53" i="32"/>
  <c r="O53" i="32"/>
  <c r="E53" i="32"/>
  <c r="N53" i="32"/>
  <c r="D53" i="32"/>
  <c r="A71" i="25"/>
  <c r="I70" i="25"/>
  <c r="A44" i="2"/>
  <c r="N54" i="33" l="1"/>
  <c r="F54" i="33"/>
  <c r="M54" i="33"/>
  <c r="E54" i="33"/>
  <c r="L54" i="33"/>
  <c r="D54" i="33"/>
  <c r="K54" i="33"/>
  <c r="C54" i="33"/>
  <c r="A55" i="33"/>
  <c r="B54" i="33"/>
  <c r="Q54" i="33"/>
  <c r="P54" i="33"/>
  <c r="O54" i="33"/>
  <c r="G54" i="33"/>
  <c r="J54" i="32"/>
  <c r="B54" i="32"/>
  <c r="Q54" i="32"/>
  <c r="I54" i="32"/>
  <c r="P54" i="32"/>
  <c r="H54" i="32"/>
  <c r="O54" i="32"/>
  <c r="G54" i="32"/>
  <c r="N54" i="32"/>
  <c r="F54" i="32"/>
  <c r="A55" i="32"/>
  <c r="K54" i="32"/>
  <c r="C54" i="32"/>
  <c r="E54" i="32"/>
  <c r="D54" i="32"/>
  <c r="M54" i="32"/>
  <c r="L54" i="32"/>
  <c r="A72" i="25"/>
  <c r="I71" i="25"/>
  <c r="A45" i="2"/>
  <c r="O55" i="33" l="1"/>
  <c r="E55" i="33"/>
  <c r="N55" i="33"/>
  <c r="D55" i="33"/>
  <c r="M55" i="33"/>
  <c r="C55" i="33"/>
  <c r="L55" i="33"/>
  <c r="B55" i="33"/>
  <c r="K55" i="33"/>
  <c r="A56" i="33"/>
  <c r="Q55" i="33"/>
  <c r="G55" i="33"/>
  <c r="P55" i="33"/>
  <c r="F55" i="33"/>
  <c r="I55" i="32"/>
  <c r="Q55" i="32"/>
  <c r="G55" i="32"/>
  <c r="P55" i="32"/>
  <c r="F55" i="32"/>
  <c r="O55" i="32"/>
  <c r="E55" i="32"/>
  <c r="N55" i="32"/>
  <c r="D55" i="32"/>
  <c r="A56" i="32"/>
  <c r="K55" i="32"/>
  <c r="B55" i="32"/>
  <c r="M55" i="32"/>
  <c r="L55" i="32"/>
  <c r="C55" i="32"/>
  <c r="A73" i="25"/>
  <c r="I72" i="25"/>
  <c r="A46" i="2"/>
  <c r="P56" i="33" l="1"/>
  <c r="F56" i="33"/>
  <c r="O56" i="33"/>
  <c r="E56" i="33"/>
  <c r="N56" i="33"/>
  <c r="D56" i="33"/>
  <c r="M56" i="33"/>
  <c r="C56" i="33"/>
  <c r="L56" i="33"/>
  <c r="B56" i="33"/>
  <c r="K56" i="33"/>
  <c r="A57" i="33"/>
  <c r="Q56" i="33"/>
  <c r="G56" i="33"/>
  <c r="I56" i="32"/>
  <c r="Q56" i="32"/>
  <c r="G56" i="32"/>
  <c r="P56" i="32"/>
  <c r="F56" i="32"/>
  <c r="O56" i="32"/>
  <c r="E56" i="32"/>
  <c r="N56" i="32"/>
  <c r="D56" i="32"/>
  <c r="A57" i="32"/>
  <c r="K56" i="32"/>
  <c r="C56" i="32"/>
  <c r="B56" i="32"/>
  <c r="M56" i="32"/>
  <c r="L56" i="32"/>
  <c r="A74" i="25"/>
  <c r="I73" i="25"/>
  <c r="A47" i="2"/>
  <c r="O57" i="33" l="1"/>
  <c r="G57" i="33"/>
  <c r="N57" i="33"/>
  <c r="F57" i="33"/>
  <c r="M57" i="33"/>
  <c r="E57" i="33"/>
  <c r="L57" i="33"/>
  <c r="D57" i="33"/>
  <c r="K57" i="33"/>
  <c r="C57" i="33"/>
  <c r="A58" i="33"/>
  <c r="B57" i="33"/>
  <c r="Q57" i="33"/>
  <c r="P57" i="33"/>
  <c r="P57" i="32"/>
  <c r="H57" i="32"/>
  <c r="O57" i="32"/>
  <c r="G57" i="32"/>
  <c r="N57" i="32"/>
  <c r="F57" i="32"/>
  <c r="M57" i="32"/>
  <c r="E57" i="32"/>
  <c r="L57" i="32"/>
  <c r="D57" i="32"/>
  <c r="Q57" i="32"/>
  <c r="I57" i="32"/>
  <c r="A58" i="32"/>
  <c r="K57" i="32"/>
  <c r="C57" i="32"/>
  <c r="J57" i="32"/>
  <c r="B57" i="32"/>
  <c r="A75" i="25"/>
  <c r="I74" i="25"/>
  <c r="A48" i="2"/>
  <c r="N58" i="33" l="1"/>
  <c r="F58" i="33"/>
  <c r="M58" i="33"/>
  <c r="E58" i="33"/>
  <c r="L58" i="33"/>
  <c r="D58" i="33"/>
  <c r="K58" i="33"/>
  <c r="C58" i="33"/>
  <c r="A59" i="33"/>
  <c r="J58" i="33"/>
  <c r="B58" i="33"/>
  <c r="Q58" i="33"/>
  <c r="I58" i="33"/>
  <c r="P58" i="33"/>
  <c r="H58" i="33"/>
  <c r="O58" i="33"/>
  <c r="G58" i="33"/>
  <c r="N58" i="32"/>
  <c r="F58" i="32"/>
  <c r="M58" i="32"/>
  <c r="E58" i="32"/>
  <c r="L58" i="32"/>
  <c r="D58" i="32"/>
  <c r="A59" i="32"/>
  <c r="K58" i="32"/>
  <c r="C58" i="32"/>
  <c r="J58" i="32"/>
  <c r="B58" i="32"/>
  <c r="O58" i="32"/>
  <c r="G58" i="32"/>
  <c r="Q58" i="32"/>
  <c r="P58" i="32"/>
  <c r="I58" i="32"/>
  <c r="H58" i="32"/>
  <c r="I75" i="25"/>
  <c r="A76" i="25"/>
  <c r="A49" i="2"/>
  <c r="O59" i="33" l="1"/>
  <c r="E59" i="33"/>
  <c r="N59" i="33"/>
  <c r="D59" i="33"/>
  <c r="M59" i="33"/>
  <c r="C59" i="33"/>
  <c r="L59" i="33"/>
  <c r="B59" i="33"/>
  <c r="K59" i="33"/>
  <c r="A60" i="33"/>
  <c r="I59" i="33"/>
  <c r="Q59" i="33"/>
  <c r="G59" i="33"/>
  <c r="P59" i="33"/>
  <c r="F59" i="33"/>
  <c r="N59" i="32"/>
  <c r="D59" i="32"/>
  <c r="M59" i="32"/>
  <c r="C59" i="32"/>
  <c r="L59" i="32"/>
  <c r="B59" i="32"/>
  <c r="A60" i="32"/>
  <c r="K59" i="32"/>
  <c r="I59" i="32"/>
  <c r="O59" i="32"/>
  <c r="E59" i="32"/>
  <c r="Q59" i="32"/>
  <c r="P59" i="32"/>
  <c r="G59" i="32"/>
  <c r="F59" i="32"/>
  <c r="A77" i="25"/>
  <c r="I76" i="25"/>
  <c r="A50" i="2"/>
  <c r="P60" i="33" l="1"/>
  <c r="F60" i="33"/>
  <c r="O60" i="33"/>
  <c r="E60" i="33"/>
  <c r="N60" i="33"/>
  <c r="D60" i="33"/>
  <c r="M60" i="33"/>
  <c r="C60" i="33"/>
  <c r="L60" i="33"/>
  <c r="B60" i="33"/>
  <c r="K60" i="33"/>
  <c r="A61" i="33"/>
  <c r="Q60" i="33"/>
  <c r="G60" i="33"/>
  <c r="N60" i="32"/>
  <c r="D60" i="32"/>
  <c r="M60" i="32"/>
  <c r="C60" i="32"/>
  <c r="L60" i="32"/>
  <c r="B60" i="32"/>
  <c r="A61" i="32"/>
  <c r="I61" i="32" s="1"/>
  <c r="K60" i="32"/>
  <c r="I60" i="32"/>
  <c r="O60" i="32"/>
  <c r="E60" i="32"/>
  <c r="P60" i="32"/>
  <c r="Q60" i="32"/>
  <c r="G60" i="32"/>
  <c r="F60" i="32"/>
  <c r="I77" i="25"/>
  <c r="A78" i="25"/>
  <c r="A51" i="2"/>
  <c r="Q61" i="33" l="1"/>
  <c r="G61" i="33"/>
  <c r="P61" i="33"/>
  <c r="F61" i="33"/>
  <c r="O61" i="33"/>
  <c r="E61" i="33"/>
  <c r="N61" i="33"/>
  <c r="D61" i="33"/>
  <c r="M61" i="33"/>
  <c r="C61" i="33"/>
  <c r="L61" i="33"/>
  <c r="B61" i="33"/>
  <c r="K61" i="33"/>
  <c r="A62" i="33"/>
  <c r="I61" i="33"/>
  <c r="L61" i="32"/>
  <c r="D61" i="32"/>
  <c r="A62" i="32"/>
  <c r="K61" i="32"/>
  <c r="C61" i="32"/>
  <c r="B61" i="32"/>
  <c r="Q61" i="32"/>
  <c r="P61" i="32"/>
  <c r="M61" i="32"/>
  <c r="E61" i="32"/>
  <c r="O61" i="32"/>
  <c r="N61" i="32"/>
  <c r="G61" i="32"/>
  <c r="F61" i="32"/>
  <c r="A79" i="25"/>
  <c r="I78" i="25"/>
  <c r="A52" i="2"/>
  <c r="K62" i="33" l="1"/>
  <c r="A63" i="33"/>
  <c r="G62" i="33"/>
  <c r="Q62" i="33"/>
  <c r="F62" i="33"/>
  <c r="P62" i="33"/>
  <c r="E62" i="33"/>
  <c r="O62" i="33"/>
  <c r="D62" i="33"/>
  <c r="N62" i="33"/>
  <c r="C62" i="33"/>
  <c r="M62" i="33"/>
  <c r="B62" i="33"/>
  <c r="L62" i="33"/>
  <c r="A63" i="32"/>
  <c r="B62" i="32"/>
  <c r="Q62" i="32"/>
  <c r="P62" i="32"/>
  <c r="O62" i="32"/>
  <c r="G62" i="32"/>
  <c r="N62" i="32"/>
  <c r="F62" i="32"/>
  <c r="K62" i="32"/>
  <c r="C62" i="32"/>
  <c r="M62" i="32"/>
  <c r="L62" i="32"/>
  <c r="E62" i="32"/>
  <c r="D62" i="32"/>
  <c r="A80" i="25"/>
  <c r="I79" i="25"/>
  <c r="A53" i="2"/>
  <c r="M63" i="33" l="1"/>
  <c r="B63" i="33"/>
  <c r="L63" i="33"/>
  <c r="K63" i="33"/>
  <c r="A64" i="33"/>
  <c r="G63" i="33"/>
  <c r="Q63" i="33"/>
  <c r="F63" i="33"/>
  <c r="P63" i="33"/>
  <c r="E63" i="33"/>
  <c r="O63" i="33"/>
  <c r="D63" i="33"/>
  <c r="N63" i="33"/>
  <c r="C63" i="33"/>
  <c r="Q63" i="32"/>
  <c r="P63" i="32"/>
  <c r="O63" i="32"/>
  <c r="G63" i="32"/>
  <c r="N63" i="32"/>
  <c r="F63" i="32"/>
  <c r="M63" i="32"/>
  <c r="E63" i="32"/>
  <c r="A64" i="32"/>
  <c r="B63" i="32"/>
  <c r="L63" i="32"/>
  <c r="K63" i="32"/>
  <c r="D63" i="32"/>
  <c r="C63" i="32"/>
  <c r="A81" i="25"/>
  <c r="I80" i="25"/>
  <c r="A54" i="2"/>
  <c r="M64" i="33" l="1"/>
  <c r="D64" i="33"/>
  <c r="L64" i="33"/>
  <c r="C64" i="33"/>
  <c r="K64" i="33"/>
  <c r="B64" i="33"/>
  <c r="A65" i="33"/>
  <c r="J64" i="33"/>
  <c r="Q64" i="33"/>
  <c r="H64" i="33"/>
  <c r="P64" i="33"/>
  <c r="G64" i="33"/>
  <c r="O64" i="33"/>
  <c r="F64" i="33"/>
  <c r="N64" i="33"/>
  <c r="E64" i="33"/>
  <c r="Q64" i="32"/>
  <c r="H64" i="32"/>
  <c r="P64" i="32"/>
  <c r="G64" i="32"/>
  <c r="O64" i="32"/>
  <c r="F64" i="32"/>
  <c r="N64" i="32"/>
  <c r="E64" i="32"/>
  <c r="M64" i="32"/>
  <c r="D64" i="32"/>
  <c r="A65" i="32"/>
  <c r="J64" i="32"/>
  <c r="K64" i="32"/>
  <c r="L64" i="32"/>
  <c r="C64" i="32"/>
  <c r="B64" i="32"/>
  <c r="A82" i="25"/>
  <c r="I81" i="25"/>
  <c r="A55" i="2"/>
  <c r="L65" i="33" l="1"/>
  <c r="D65" i="33"/>
  <c r="K65" i="33"/>
  <c r="C65" i="33"/>
  <c r="A66" i="33"/>
  <c r="J65" i="33"/>
  <c r="B65" i="33"/>
  <c r="Q65" i="33"/>
  <c r="I65" i="33"/>
  <c r="P65" i="33"/>
  <c r="H65" i="33"/>
  <c r="O65" i="33"/>
  <c r="G65" i="33"/>
  <c r="N65" i="33"/>
  <c r="F65" i="33"/>
  <c r="M65" i="33"/>
  <c r="E65" i="33"/>
  <c r="L65" i="32"/>
  <c r="D65" i="32"/>
  <c r="J65" i="32"/>
  <c r="B65" i="32"/>
  <c r="P65" i="32"/>
  <c r="H65" i="32"/>
  <c r="M65" i="32"/>
  <c r="E65" i="32"/>
  <c r="O65" i="32"/>
  <c r="N65" i="32"/>
  <c r="K65" i="32"/>
  <c r="I65" i="32"/>
  <c r="G65" i="32"/>
  <c r="Q65" i="32"/>
  <c r="A66" i="32"/>
  <c r="F65" i="32"/>
  <c r="C65" i="32"/>
  <c r="A83" i="25"/>
  <c r="I82" i="25"/>
  <c r="A56" i="2"/>
  <c r="K66" i="33" l="1"/>
  <c r="C66" i="33"/>
  <c r="A67" i="33"/>
  <c r="J66" i="33"/>
  <c r="B66" i="33"/>
  <c r="Q66" i="33"/>
  <c r="I66" i="33"/>
  <c r="P66" i="33"/>
  <c r="H66" i="33"/>
  <c r="O66" i="33"/>
  <c r="G66" i="33"/>
  <c r="N66" i="33"/>
  <c r="F66" i="33"/>
  <c r="M66" i="33"/>
  <c r="E66" i="33"/>
  <c r="L66" i="33"/>
  <c r="D66" i="33"/>
  <c r="J66" i="32"/>
  <c r="B66" i="32"/>
  <c r="P66" i="32"/>
  <c r="H66" i="32"/>
  <c r="N66" i="32"/>
  <c r="F66" i="32"/>
  <c r="A67" i="32"/>
  <c r="K66" i="32"/>
  <c r="C66" i="32"/>
  <c r="M66" i="32"/>
  <c r="L66" i="32"/>
  <c r="I66" i="32"/>
  <c r="G66" i="32"/>
  <c r="E66" i="32"/>
  <c r="O66" i="32"/>
  <c r="D66" i="32"/>
  <c r="Q66" i="32"/>
  <c r="A84" i="25"/>
  <c r="I83" i="25"/>
  <c r="A57" i="2"/>
  <c r="A68" i="33" l="1"/>
  <c r="J67" i="33"/>
  <c r="B67" i="33"/>
  <c r="Q67" i="33"/>
  <c r="I67" i="33"/>
  <c r="P67" i="33"/>
  <c r="H67" i="33"/>
  <c r="O67" i="33"/>
  <c r="G67" i="33"/>
  <c r="N67" i="33"/>
  <c r="F67" i="33"/>
  <c r="M67" i="33"/>
  <c r="E67" i="33"/>
  <c r="L67" i="33"/>
  <c r="D67" i="33"/>
  <c r="K67" i="33"/>
  <c r="C67" i="33"/>
  <c r="P67" i="32"/>
  <c r="H67" i="32"/>
  <c r="N67" i="32"/>
  <c r="F67" i="32"/>
  <c r="L67" i="32"/>
  <c r="D67" i="32"/>
  <c r="Q67" i="32"/>
  <c r="I67" i="32"/>
  <c r="K67" i="32"/>
  <c r="J67" i="32"/>
  <c r="G67" i="32"/>
  <c r="E67" i="32"/>
  <c r="C67" i="32"/>
  <c r="M67" i="32"/>
  <c r="O67" i="32"/>
  <c r="A68" i="32"/>
  <c r="B67" i="32"/>
  <c r="A85" i="25"/>
  <c r="I84" i="25"/>
  <c r="A58" i="2"/>
  <c r="K68" i="33" l="1"/>
  <c r="A69" i="33"/>
  <c r="I68" i="33"/>
  <c r="Q68" i="33"/>
  <c r="G68" i="33"/>
  <c r="P68" i="33"/>
  <c r="F68" i="33"/>
  <c r="O68" i="33"/>
  <c r="E68" i="33"/>
  <c r="N68" i="33"/>
  <c r="D68" i="33"/>
  <c r="M68" i="33"/>
  <c r="C68" i="33"/>
  <c r="L68" i="33"/>
  <c r="B68" i="33"/>
  <c r="Q68" i="32"/>
  <c r="G68" i="32"/>
  <c r="O68" i="32"/>
  <c r="E68" i="32"/>
  <c r="M68" i="32"/>
  <c r="C68" i="32"/>
  <c r="I68" i="32"/>
  <c r="L68" i="32"/>
  <c r="K68" i="32"/>
  <c r="F68" i="32"/>
  <c r="D68" i="32"/>
  <c r="B68" i="32"/>
  <c r="N68" i="32"/>
  <c r="A69" i="32"/>
  <c r="P68" i="32"/>
  <c r="A86" i="25"/>
  <c r="I85" i="25"/>
  <c r="A59" i="2"/>
  <c r="L69" i="33" l="1"/>
  <c r="B69" i="33"/>
  <c r="K69" i="33"/>
  <c r="A70" i="33"/>
  <c r="Q69" i="33"/>
  <c r="G69" i="33"/>
  <c r="P69" i="33"/>
  <c r="F69" i="33"/>
  <c r="O69" i="33"/>
  <c r="E69" i="33"/>
  <c r="N69" i="33"/>
  <c r="D69" i="33"/>
  <c r="M69" i="33"/>
  <c r="C69" i="33"/>
  <c r="Q69" i="32"/>
  <c r="G69" i="32"/>
  <c r="O69" i="32"/>
  <c r="E69" i="32"/>
  <c r="M69" i="32"/>
  <c r="C69" i="32"/>
  <c r="I69" i="32"/>
  <c r="L69" i="32"/>
  <c r="K69" i="32"/>
  <c r="F69" i="32"/>
  <c r="D69" i="32"/>
  <c r="B69" i="32"/>
  <c r="N69" i="32"/>
  <c r="A70" i="32"/>
  <c r="P69" i="32"/>
  <c r="A87" i="25"/>
  <c r="I86" i="25"/>
  <c r="A60" i="2"/>
  <c r="M70" i="33" l="1"/>
  <c r="C70" i="33"/>
  <c r="L70" i="33"/>
  <c r="B70" i="33"/>
  <c r="K70" i="33"/>
  <c r="A71" i="33"/>
  <c r="Q70" i="33"/>
  <c r="G70" i="33"/>
  <c r="P70" i="33"/>
  <c r="F70" i="33"/>
  <c r="O70" i="33"/>
  <c r="E70" i="33"/>
  <c r="N70" i="33"/>
  <c r="D70" i="33"/>
  <c r="Q70" i="32"/>
  <c r="G70" i="32"/>
  <c r="O70" i="32"/>
  <c r="E70" i="32"/>
  <c r="M70" i="32"/>
  <c r="C70" i="32"/>
  <c r="I70" i="32"/>
  <c r="L70" i="32"/>
  <c r="K70" i="32"/>
  <c r="F70" i="32"/>
  <c r="D70" i="32"/>
  <c r="B70" i="32"/>
  <c r="A71" i="32"/>
  <c r="I71" i="32" s="1"/>
  <c r="N70" i="32"/>
  <c r="P70" i="32"/>
  <c r="A88" i="25"/>
  <c r="A89" i="25" s="1"/>
  <c r="I87" i="25"/>
  <c r="A61" i="2"/>
  <c r="N71" i="33" l="1"/>
  <c r="D71" i="33"/>
  <c r="M71" i="33"/>
  <c r="C71" i="33"/>
  <c r="L71" i="33"/>
  <c r="B71" i="33"/>
  <c r="K71" i="33"/>
  <c r="A72" i="33"/>
  <c r="I71" i="33"/>
  <c r="Q71" i="33"/>
  <c r="G71" i="33"/>
  <c r="P71" i="33"/>
  <c r="F71" i="33"/>
  <c r="O71" i="33"/>
  <c r="E71" i="33"/>
  <c r="O71" i="32"/>
  <c r="G71" i="32"/>
  <c r="M71" i="32"/>
  <c r="E71" i="32"/>
  <c r="K71" i="32"/>
  <c r="C71" i="32"/>
  <c r="P71" i="32"/>
  <c r="F71" i="32"/>
  <c r="D71" i="32"/>
  <c r="Q71" i="32"/>
  <c r="A72" i="32"/>
  <c r="B71" i="32"/>
  <c r="L71" i="32"/>
  <c r="N71" i="32"/>
  <c r="A90" i="25"/>
  <c r="I89" i="25"/>
  <c r="A62" i="2"/>
  <c r="O72" i="33" l="1"/>
  <c r="E72" i="33"/>
  <c r="N72" i="33"/>
  <c r="D72" i="33"/>
  <c r="M72" i="33"/>
  <c r="C72" i="33"/>
  <c r="L72" i="33"/>
  <c r="B72" i="33"/>
  <c r="K72" i="33"/>
  <c r="A73" i="33"/>
  <c r="I72" i="33"/>
  <c r="Q72" i="33"/>
  <c r="G72" i="33"/>
  <c r="P72" i="33"/>
  <c r="F72" i="33"/>
  <c r="P72" i="32"/>
  <c r="F72" i="32"/>
  <c r="N72" i="32"/>
  <c r="D72" i="32"/>
  <c r="L72" i="32"/>
  <c r="B72" i="32"/>
  <c r="Q72" i="32"/>
  <c r="G72" i="32"/>
  <c r="K72" i="32"/>
  <c r="I72" i="32"/>
  <c r="E72" i="32"/>
  <c r="C72" i="32"/>
  <c r="A73" i="32"/>
  <c r="I73" i="32" s="1"/>
  <c r="M72" i="32"/>
  <c r="O72" i="32"/>
  <c r="A91" i="25"/>
  <c r="I90" i="25"/>
  <c r="A63" i="2"/>
  <c r="P73" i="33" l="1"/>
  <c r="F73" i="33"/>
  <c r="O73" i="33"/>
  <c r="E73" i="33"/>
  <c r="N73" i="33"/>
  <c r="D73" i="33"/>
  <c r="M73" i="33"/>
  <c r="C73" i="33"/>
  <c r="L73" i="33"/>
  <c r="B73" i="33"/>
  <c r="K73" i="33"/>
  <c r="A74" i="33"/>
  <c r="I73" i="33"/>
  <c r="Q73" i="33"/>
  <c r="G73" i="33"/>
  <c r="P73" i="32"/>
  <c r="F73" i="32"/>
  <c r="N73" i="32"/>
  <c r="D73" i="32"/>
  <c r="L73" i="32"/>
  <c r="B73" i="32"/>
  <c r="Q73" i="32"/>
  <c r="G73" i="32"/>
  <c r="K73" i="32"/>
  <c r="E73" i="32"/>
  <c r="C73" i="32"/>
  <c r="A74" i="32"/>
  <c r="M73" i="32"/>
  <c r="O73" i="32"/>
  <c r="A92" i="25"/>
  <c r="I91" i="25"/>
  <c r="A64" i="2"/>
  <c r="O74" i="33" l="1"/>
  <c r="G74" i="33"/>
  <c r="N74" i="33"/>
  <c r="F74" i="33"/>
  <c r="M74" i="33"/>
  <c r="E74" i="33"/>
  <c r="L74" i="33"/>
  <c r="D74" i="33"/>
  <c r="K74" i="33"/>
  <c r="C74" i="33"/>
  <c r="A75" i="33"/>
  <c r="B74" i="33"/>
  <c r="Q74" i="33"/>
  <c r="P74" i="33"/>
  <c r="N74" i="32"/>
  <c r="F74" i="32"/>
  <c r="L74" i="32"/>
  <c r="D74" i="32"/>
  <c r="J74" i="32"/>
  <c r="B74" i="32"/>
  <c r="O74" i="32"/>
  <c r="G74" i="32"/>
  <c r="I74" i="32"/>
  <c r="H74" i="32"/>
  <c r="E74" i="32"/>
  <c r="A75" i="32"/>
  <c r="C74" i="32"/>
  <c r="Q74" i="32"/>
  <c r="P74" i="32"/>
  <c r="K74" i="32"/>
  <c r="M74" i="32"/>
  <c r="A93" i="25"/>
  <c r="I92" i="25"/>
  <c r="A65" i="2"/>
  <c r="N75" i="33" l="1"/>
  <c r="F75" i="33"/>
  <c r="M75" i="33"/>
  <c r="E75" i="33"/>
  <c r="L75" i="33"/>
  <c r="D75" i="33"/>
  <c r="K75" i="33"/>
  <c r="C75" i="33"/>
  <c r="A76" i="33"/>
  <c r="J75" i="33"/>
  <c r="B75" i="33"/>
  <c r="Q75" i="33"/>
  <c r="I75" i="33"/>
  <c r="P75" i="33"/>
  <c r="H75" i="33"/>
  <c r="O75" i="33"/>
  <c r="G75" i="33"/>
  <c r="L75" i="32"/>
  <c r="D75" i="32"/>
  <c r="A76" i="32"/>
  <c r="I76" i="32" s="1"/>
  <c r="J75" i="32"/>
  <c r="B75" i="32"/>
  <c r="P75" i="32"/>
  <c r="H75" i="32"/>
  <c r="M75" i="32"/>
  <c r="E75" i="32"/>
  <c r="G75" i="32"/>
  <c r="F75" i="32"/>
  <c r="C75" i="32"/>
  <c r="Q75" i="32"/>
  <c r="N75" i="32"/>
  <c r="O75" i="32"/>
  <c r="I75" i="32"/>
  <c r="K75" i="32"/>
  <c r="A94" i="25"/>
  <c r="I93" i="25"/>
  <c r="A66" i="2"/>
  <c r="O76" i="33" l="1"/>
  <c r="E76" i="33"/>
  <c r="N76" i="33"/>
  <c r="D76" i="33"/>
  <c r="M76" i="33"/>
  <c r="C76" i="33"/>
  <c r="L76" i="33"/>
  <c r="B76" i="33"/>
  <c r="K76" i="33"/>
  <c r="A77" i="33"/>
  <c r="Q76" i="33"/>
  <c r="G76" i="33"/>
  <c r="P76" i="33"/>
  <c r="F76" i="33"/>
  <c r="M76" i="32"/>
  <c r="C76" i="32"/>
  <c r="A77" i="32"/>
  <c r="I77" i="32" s="1"/>
  <c r="K76" i="32"/>
  <c r="Q76" i="32"/>
  <c r="G76" i="32"/>
  <c r="N76" i="32"/>
  <c r="D76" i="32"/>
  <c r="F76" i="32"/>
  <c r="E76" i="32"/>
  <c r="B76" i="32"/>
  <c r="O76" i="32"/>
  <c r="P76" i="32"/>
  <c r="L76" i="32"/>
  <c r="A95" i="25"/>
  <c r="A96" i="25" s="1"/>
  <c r="A97" i="25" s="1"/>
  <c r="A98" i="25" s="1"/>
  <c r="I94" i="25"/>
  <c r="A67" i="2"/>
  <c r="O77" i="33" l="1"/>
  <c r="E77" i="33"/>
  <c r="N77" i="33"/>
  <c r="D77" i="33"/>
  <c r="M77" i="33"/>
  <c r="C77" i="33"/>
  <c r="Q77" i="33"/>
  <c r="G77" i="33"/>
  <c r="L77" i="33"/>
  <c r="K77" i="33"/>
  <c r="I77" i="33"/>
  <c r="F77" i="33"/>
  <c r="B77" i="33"/>
  <c r="A78" i="33"/>
  <c r="P77" i="33"/>
  <c r="M77" i="32"/>
  <c r="C77" i="32"/>
  <c r="K77" i="32"/>
  <c r="Q77" i="32"/>
  <c r="G77" i="32"/>
  <c r="N77" i="32"/>
  <c r="D77" i="32"/>
  <c r="F77" i="32"/>
  <c r="E77" i="32"/>
  <c r="B77" i="32"/>
  <c r="O77" i="32"/>
  <c r="A78" i="32"/>
  <c r="P77" i="32"/>
  <c r="L77" i="32"/>
  <c r="L98" i="25"/>
  <c r="A99" i="25"/>
  <c r="A100" i="25" s="1"/>
  <c r="K98" i="25"/>
  <c r="I98" i="25"/>
  <c r="A68" i="2"/>
  <c r="P78" i="33" l="1"/>
  <c r="F78" i="33"/>
  <c r="O78" i="33"/>
  <c r="E78" i="33"/>
  <c r="N78" i="33"/>
  <c r="D78" i="33"/>
  <c r="A79" i="33"/>
  <c r="I78" i="33"/>
  <c r="M78" i="33"/>
  <c r="L78" i="33"/>
  <c r="K78" i="33"/>
  <c r="G78" i="33"/>
  <c r="C78" i="33"/>
  <c r="B78" i="33"/>
  <c r="Q78" i="33"/>
  <c r="N78" i="32"/>
  <c r="D78" i="32"/>
  <c r="L78" i="32"/>
  <c r="B78" i="32"/>
  <c r="I78" i="32"/>
  <c r="O78" i="32"/>
  <c r="E78" i="32"/>
  <c r="G78" i="32"/>
  <c r="F78" i="32"/>
  <c r="C78" i="32"/>
  <c r="A79" i="32"/>
  <c r="Q78" i="32"/>
  <c r="P78" i="32"/>
  <c r="K78" i="32"/>
  <c r="M78" i="32"/>
  <c r="I100" i="25"/>
  <c r="A101" i="25"/>
  <c r="A69" i="2"/>
  <c r="O79" i="33" l="1"/>
  <c r="G79" i="33"/>
  <c r="N79" i="33"/>
  <c r="F79" i="33"/>
  <c r="M79" i="33"/>
  <c r="E79" i="33"/>
  <c r="A80" i="33"/>
  <c r="Q79" i="33"/>
  <c r="I79" i="33"/>
  <c r="L79" i="33"/>
  <c r="K79" i="33"/>
  <c r="J79" i="33"/>
  <c r="H79" i="33"/>
  <c r="D79" i="33"/>
  <c r="C79" i="33"/>
  <c r="B79" i="33"/>
  <c r="P79" i="33"/>
  <c r="L79" i="32"/>
  <c r="D79" i="32"/>
  <c r="J79" i="32"/>
  <c r="B79" i="32"/>
  <c r="P79" i="32"/>
  <c r="H79" i="32"/>
  <c r="M79" i="32"/>
  <c r="E79" i="32"/>
  <c r="G79" i="32"/>
  <c r="F79" i="32"/>
  <c r="A80" i="32"/>
  <c r="C79" i="32"/>
  <c r="N79" i="32"/>
  <c r="Q79" i="32"/>
  <c r="O79" i="32"/>
  <c r="I79" i="32"/>
  <c r="K79" i="32"/>
  <c r="A102" i="25"/>
  <c r="I101" i="25"/>
  <c r="A70" i="2"/>
  <c r="N80" i="33" l="1"/>
  <c r="F80" i="33"/>
  <c r="M80" i="33"/>
  <c r="E80" i="33"/>
  <c r="L80" i="33"/>
  <c r="D80" i="33"/>
  <c r="Q80" i="33"/>
  <c r="I80" i="33"/>
  <c r="P80" i="33"/>
  <c r="H80" i="33"/>
  <c r="A81" i="33"/>
  <c r="O80" i="33"/>
  <c r="K80" i="33"/>
  <c r="J80" i="33"/>
  <c r="G80" i="33"/>
  <c r="C80" i="33"/>
  <c r="B80" i="33"/>
  <c r="J80" i="32"/>
  <c r="B80" i="32"/>
  <c r="P80" i="32"/>
  <c r="H80" i="32"/>
  <c r="N80" i="32"/>
  <c r="F80" i="32"/>
  <c r="A81" i="32"/>
  <c r="K80" i="32"/>
  <c r="C80" i="32"/>
  <c r="E80" i="32"/>
  <c r="D80" i="32"/>
  <c r="Q80" i="32"/>
  <c r="O80" i="32"/>
  <c r="L80" i="32"/>
  <c r="M80" i="32"/>
  <c r="G80" i="32"/>
  <c r="I80" i="32"/>
  <c r="A103" i="25"/>
  <c r="I102" i="25"/>
  <c r="A71" i="2"/>
  <c r="O81" i="33" l="1"/>
  <c r="E81" i="33"/>
  <c r="N81" i="33"/>
  <c r="D81" i="33"/>
  <c r="M81" i="33"/>
  <c r="C81" i="33"/>
  <c r="L81" i="33"/>
  <c r="B81" i="33"/>
  <c r="A82" i="33"/>
  <c r="Q81" i="33"/>
  <c r="G81" i="33"/>
  <c r="P81" i="33"/>
  <c r="K81" i="33"/>
  <c r="F81" i="33"/>
  <c r="I81" i="32"/>
  <c r="P81" i="32"/>
  <c r="F81" i="32"/>
  <c r="N81" i="32"/>
  <c r="D81" i="32"/>
  <c r="A82" i="32"/>
  <c r="K81" i="32"/>
  <c r="C81" i="32"/>
  <c r="B81" i="32"/>
  <c r="Q81" i="32"/>
  <c r="L81" i="32"/>
  <c r="O81" i="32"/>
  <c r="M81" i="32"/>
  <c r="E81" i="32"/>
  <c r="G81" i="32"/>
  <c r="A104" i="25"/>
  <c r="I103" i="25"/>
  <c r="A72" i="2"/>
  <c r="P82" i="33" l="1"/>
  <c r="F82" i="33"/>
  <c r="O82" i="33"/>
  <c r="E82" i="33"/>
  <c r="N82" i="33"/>
  <c r="D82" i="33"/>
  <c r="M82" i="33"/>
  <c r="C82" i="33"/>
  <c r="L82" i="33"/>
  <c r="K82" i="33"/>
  <c r="A83" i="33"/>
  <c r="I82" i="33"/>
  <c r="Q82" i="33"/>
  <c r="G82" i="33"/>
  <c r="B82" i="33"/>
  <c r="I82" i="32"/>
  <c r="P82" i="32"/>
  <c r="F82" i="32"/>
  <c r="N82" i="32"/>
  <c r="D82" i="32"/>
  <c r="A83" i="32"/>
  <c r="K82" i="32"/>
  <c r="C82" i="32"/>
  <c r="B82" i="32"/>
  <c r="Q82" i="32"/>
  <c r="O82" i="32"/>
  <c r="M82" i="32"/>
  <c r="L82" i="32"/>
  <c r="E82" i="32"/>
  <c r="G82" i="32"/>
  <c r="A105" i="25"/>
  <c r="I104" i="25"/>
  <c r="A73" i="2"/>
  <c r="Q83" i="33" l="1"/>
  <c r="G83" i="33"/>
  <c r="P83" i="33"/>
  <c r="F83" i="33"/>
  <c r="O83" i="33"/>
  <c r="E83" i="33"/>
  <c r="N83" i="33"/>
  <c r="D83" i="33"/>
  <c r="M83" i="33"/>
  <c r="C83" i="33"/>
  <c r="L83" i="33"/>
  <c r="B83" i="33"/>
  <c r="K83" i="33"/>
  <c r="A84" i="33"/>
  <c r="I83" i="33"/>
  <c r="I83" i="32"/>
  <c r="P83" i="32"/>
  <c r="F83" i="32"/>
  <c r="N83" i="32"/>
  <c r="D83" i="32"/>
  <c r="A84" i="32"/>
  <c r="K83" i="32"/>
  <c r="C83" i="32"/>
  <c r="B83" i="32"/>
  <c r="Q83" i="32"/>
  <c r="L83" i="32"/>
  <c r="O83" i="32"/>
  <c r="M83" i="32"/>
  <c r="E83" i="32"/>
  <c r="G83" i="32"/>
  <c r="A106" i="25"/>
  <c r="I105" i="25"/>
  <c r="A74" i="2"/>
  <c r="P84" i="33" l="1"/>
  <c r="H84" i="33"/>
  <c r="O84" i="33"/>
  <c r="G84" i="33"/>
  <c r="N84" i="33"/>
  <c r="F84" i="33"/>
  <c r="M84" i="33"/>
  <c r="E84" i="33"/>
  <c r="L84" i="33"/>
  <c r="D84" i="33"/>
  <c r="K84" i="33"/>
  <c r="C84" i="33"/>
  <c r="A85" i="33"/>
  <c r="J84" i="33"/>
  <c r="B84" i="33"/>
  <c r="Q84" i="33"/>
  <c r="I84" i="33"/>
  <c r="P84" i="32"/>
  <c r="H84" i="32"/>
  <c r="N84" i="32"/>
  <c r="F84" i="32"/>
  <c r="L84" i="32"/>
  <c r="D84" i="32"/>
  <c r="Q84" i="32"/>
  <c r="I84" i="32"/>
  <c r="A85" i="32"/>
  <c r="C84" i="32"/>
  <c r="B84" i="32"/>
  <c r="O84" i="32"/>
  <c r="M84" i="32"/>
  <c r="K84" i="32"/>
  <c r="J84" i="32"/>
  <c r="E84" i="32"/>
  <c r="G84" i="32"/>
  <c r="A107" i="25"/>
  <c r="A108" i="25" s="1"/>
  <c r="I106" i="25"/>
  <c r="A75" i="2"/>
  <c r="O85" i="33" l="1"/>
  <c r="G85" i="33"/>
  <c r="N85" i="33"/>
  <c r="F85" i="33"/>
  <c r="M85" i="33"/>
  <c r="E85" i="33"/>
  <c r="L85" i="33"/>
  <c r="D85" i="33"/>
  <c r="K85" i="33"/>
  <c r="C85" i="33"/>
  <c r="A86" i="33"/>
  <c r="J85" i="33"/>
  <c r="B85" i="33"/>
  <c r="Q85" i="33"/>
  <c r="I85" i="33"/>
  <c r="P85" i="33"/>
  <c r="H85" i="33"/>
  <c r="N85" i="32"/>
  <c r="F85" i="32"/>
  <c r="L85" i="32"/>
  <c r="D85" i="32"/>
  <c r="J85" i="32"/>
  <c r="B85" i="32"/>
  <c r="O85" i="32"/>
  <c r="G85" i="32"/>
  <c r="Q85" i="32"/>
  <c r="P85" i="32"/>
  <c r="M85" i="32"/>
  <c r="K85" i="32"/>
  <c r="H85" i="32"/>
  <c r="I85" i="32"/>
  <c r="A86" i="32"/>
  <c r="C85" i="32"/>
  <c r="E85" i="32"/>
  <c r="A109" i="25"/>
  <c r="I108" i="25"/>
  <c r="A76" i="2"/>
  <c r="P86" i="33" l="1"/>
  <c r="F86" i="33"/>
  <c r="O86" i="33"/>
  <c r="E86" i="33"/>
  <c r="N86" i="33"/>
  <c r="D86" i="33"/>
  <c r="M86" i="33"/>
  <c r="C86" i="33"/>
  <c r="L86" i="33"/>
  <c r="B86" i="33"/>
  <c r="K86" i="33"/>
  <c r="A87" i="33"/>
  <c r="Q86" i="33"/>
  <c r="G86" i="33"/>
  <c r="N86" i="32"/>
  <c r="D86" i="32"/>
  <c r="L86" i="32"/>
  <c r="B86" i="32"/>
  <c r="I86" i="32"/>
  <c r="O86" i="32"/>
  <c r="E86" i="32"/>
  <c r="Q86" i="32"/>
  <c r="P86" i="32"/>
  <c r="M86" i="32"/>
  <c r="F86" i="32"/>
  <c r="K86" i="32"/>
  <c r="G86" i="32"/>
  <c r="A87" i="32"/>
  <c r="C86" i="32"/>
  <c r="A110" i="25"/>
  <c r="I109" i="25"/>
  <c r="A77" i="2"/>
  <c r="Q87" i="33" l="1"/>
  <c r="G87" i="33"/>
  <c r="P87" i="33"/>
  <c r="F87" i="33"/>
  <c r="O87" i="33"/>
  <c r="E87" i="33"/>
  <c r="N87" i="33"/>
  <c r="D87" i="33"/>
  <c r="M87" i="33"/>
  <c r="C87" i="33"/>
  <c r="L87" i="33"/>
  <c r="B87" i="33"/>
  <c r="K87" i="33"/>
  <c r="A88" i="33"/>
  <c r="N87" i="32"/>
  <c r="D87" i="32"/>
  <c r="L87" i="32"/>
  <c r="B87" i="32"/>
  <c r="I87" i="32"/>
  <c r="O87" i="32"/>
  <c r="E87" i="32"/>
  <c r="Q87" i="32"/>
  <c r="P87" i="32"/>
  <c r="M87" i="32"/>
  <c r="F87" i="32"/>
  <c r="K87" i="32"/>
  <c r="G87" i="32"/>
  <c r="A88" i="32"/>
  <c r="C87" i="32"/>
  <c r="A111" i="25"/>
  <c r="I110" i="25"/>
  <c r="A78" i="2"/>
  <c r="P88" i="33" l="1"/>
  <c r="H88" i="33"/>
  <c r="O88" i="33"/>
  <c r="G88" i="33"/>
  <c r="N88" i="33"/>
  <c r="F88" i="33"/>
  <c r="M88" i="33"/>
  <c r="E88" i="33"/>
  <c r="L88" i="33"/>
  <c r="D88" i="33"/>
  <c r="K88" i="33"/>
  <c r="C88" i="33"/>
  <c r="A89" i="33"/>
  <c r="J88" i="33"/>
  <c r="B88" i="33"/>
  <c r="Q88" i="33"/>
  <c r="I88" i="33"/>
  <c r="L88" i="32"/>
  <c r="D88" i="32"/>
  <c r="A89" i="32"/>
  <c r="J88" i="32"/>
  <c r="B88" i="32"/>
  <c r="Q88" i="32"/>
  <c r="P88" i="32"/>
  <c r="H88" i="32"/>
  <c r="M88" i="32"/>
  <c r="E88" i="32"/>
  <c r="O88" i="32"/>
  <c r="N88" i="32"/>
  <c r="K88" i="32"/>
  <c r="I88" i="32"/>
  <c r="G88" i="32"/>
  <c r="F88" i="32"/>
  <c r="C88" i="32"/>
  <c r="A112" i="25"/>
  <c r="I111" i="25"/>
  <c r="A79" i="2"/>
  <c r="Q89" i="33" l="1"/>
  <c r="G89" i="33"/>
  <c r="P89" i="33"/>
  <c r="F89" i="33"/>
  <c r="O89" i="33"/>
  <c r="E89" i="33"/>
  <c r="N89" i="33"/>
  <c r="D89" i="33"/>
  <c r="M89" i="33"/>
  <c r="C89" i="33"/>
  <c r="L89" i="33"/>
  <c r="B89" i="33"/>
  <c r="K89" i="33"/>
  <c r="A90" i="33"/>
  <c r="I89" i="33"/>
  <c r="L89" i="32"/>
  <c r="B89" i="32"/>
  <c r="K89" i="32"/>
  <c r="A90" i="32"/>
  <c r="I89" i="32"/>
  <c r="Q89" i="32"/>
  <c r="G89" i="32"/>
  <c r="P89" i="32"/>
  <c r="F89" i="32"/>
  <c r="M89" i="32"/>
  <c r="C89" i="32"/>
  <c r="N89" i="32"/>
  <c r="O89" i="32"/>
  <c r="D89" i="32"/>
  <c r="E89" i="32"/>
  <c r="A113" i="25"/>
  <c r="I112" i="25"/>
  <c r="A80" i="2"/>
  <c r="P90" i="33" l="1"/>
  <c r="H90" i="33"/>
  <c r="O90" i="33"/>
  <c r="G90" i="33"/>
  <c r="N90" i="33"/>
  <c r="F90" i="33"/>
  <c r="M90" i="33"/>
  <c r="E90" i="33"/>
  <c r="L90" i="33"/>
  <c r="D90" i="33"/>
  <c r="K90" i="33"/>
  <c r="C90" i="33"/>
  <c r="A91" i="33"/>
  <c r="J90" i="33"/>
  <c r="B90" i="33"/>
  <c r="Q90" i="33"/>
  <c r="I90" i="33"/>
  <c r="A91" i="32"/>
  <c r="K90" i="32"/>
  <c r="C90" i="32"/>
  <c r="J90" i="32"/>
  <c r="B90" i="32"/>
  <c r="Q90" i="32"/>
  <c r="I90" i="32"/>
  <c r="P90" i="32"/>
  <c r="H90" i="32"/>
  <c r="O90" i="32"/>
  <c r="G90" i="32"/>
  <c r="L90" i="32"/>
  <c r="D90" i="32"/>
  <c r="N90" i="32"/>
  <c r="M90" i="32"/>
  <c r="F90" i="32"/>
  <c r="E90" i="32"/>
  <c r="A114" i="25"/>
  <c r="I113" i="25"/>
  <c r="A81" i="2"/>
  <c r="O91" i="33" l="1"/>
  <c r="G91" i="33"/>
  <c r="N91" i="33"/>
  <c r="F91" i="33"/>
  <c r="M91" i="33"/>
  <c r="E91" i="33"/>
  <c r="L91" i="33"/>
  <c r="D91" i="33"/>
  <c r="K91" i="33"/>
  <c r="C91" i="33"/>
  <c r="A92" i="33"/>
  <c r="J91" i="33"/>
  <c r="B91" i="33"/>
  <c r="Q91" i="33"/>
  <c r="I91" i="33"/>
  <c r="P91" i="33"/>
  <c r="H91" i="33"/>
  <c r="Q91" i="32"/>
  <c r="I91" i="32"/>
  <c r="P91" i="32"/>
  <c r="H91" i="32"/>
  <c r="O91" i="32"/>
  <c r="G91" i="32"/>
  <c r="N91" i="32"/>
  <c r="F91" i="32"/>
  <c r="M91" i="32"/>
  <c r="E91" i="32"/>
  <c r="J91" i="32"/>
  <c r="B91" i="32"/>
  <c r="A92" i="32"/>
  <c r="L91" i="32"/>
  <c r="K91" i="32"/>
  <c r="C91" i="32"/>
  <c r="D91" i="32"/>
  <c r="A115" i="25"/>
  <c r="I114" i="25"/>
  <c r="A82" i="2"/>
  <c r="N92" i="33" l="1"/>
  <c r="F92" i="33"/>
  <c r="M92" i="33"/>
  <c r="E92" i="33"/>
  <c r="L92" i="33"/>
  <c r="D92" i="33"/>
  <c r="K92" i="33"/>
  <c r="C92" i="33"/>
  <c r="A93" i="33"/>
  <c r="J92" i="33"/>
  <c r="B92" i="33"/>
  <c r="Q92" i="33"/>
  <c r="I92" i="33"/>
  <c r="P92" i="33"/>
  <c r="H92" i="33"/>
  <c r="O92" i="33"/>
  <c r="G92" i="33"/>
  <c r="O92" i="32"/>
  <c r="G92" i="32"/>
  <c r="N92" i="32"/>
  <c r="F92" i="32"/>
  <c r="M92" i="32"/>
  <c r="E92" i="32"/>
  <c r="L92" i="32"/>
  <c r="D92" i="32"/>
  <c r="A93" i="32"/>
  <c r="K92" i="32"/>
  <c r="C92" i="32"/>
  <c r="P92" i="32"/>
  <c r="H92" i="32"/>
  <c r="J92" i="32"/>
  <c r="I92" i="32"/>
  <c r="B92" i="32"/>
  <c r="Q92" i="32"/>
  <c r="A116" i="25"/>
  <c r="I115" i="25"/>
  <c r="A83" i="2"/>
  <c r="O93" i="33" l="1"/>
  <c r="E93" i="33"/>
  <c r="N93" i="33"/>
  <c r="D93" i="33"/>
  <c r="M93" i="33"/>
  <c r="C93" i="33"/>
  <c r="L93" i="33"/>
  <c r="B93" i="33"/>
  <c r="K93" i="33"/>
  <c r="A94" i="33"/>
  <c r="Q93" i="33"/>
  <c r="G93" i="33"/>
  <c r="P93" i="33"/>
  <c r="F93" i="33"/>
  <c r="O93" i="32"/>
  <c r="E93" i="32"/>
  <c r="N93" i="32"/>
  <c r="D93" i="32"/>
  <c r="M93" i="32"/>
  <c r="C93" i="32"/>
  <c r="L93" i="32"/>
  <c r="B93" i="32"/>
  <c r="A94" i="32"/>
  <c r="K93" i="32"/>
  <c r="P93" i="32"/>
  <c r="F93" i="32"/>
  <c r="G93" i="32"/>
  <c r="Q93" i="32"/>
  <c r="I93" i="32"/>
  <c r="A117" i="25"/>
  <c r="I116" i="25"/>
  <c r="A84" i="2"/>
  <c r="P94" i="33" l="1"/>
  <c r="F94" i="33"/>
  <c r="O94" i="33"/>
  <c r="E94" i="33"/>
  <c r="N94" i="33"/>
  <c r="D94" i="33"/>
  <c r="M94" i="33"/>
  <c r="C94" i="33"/>
  <c r="L94" i="33"/>
  <c r="B94" i="33"/>
  <c r="K94" i="33"/>
  <c r="A95" i="33"/>
  <c r="Q94" i="33"/>
  <c r="G94" i="33"/>
  <c r="O94" i="32"/>
  <c r="E94" i="32"/>
  <c r="N94" i="32"/>
  <c r="D94" i="32"/>
  <c r="M94" i="32"/>
  <c r="C94" i="32"/>
  <c r="L94" i="32"/>
  <c r="B94" i="32"/>
  <c r="A95" i="32"/>
  <c r="K94" i="32"/>
  <c r="P94" i="32"/>
  <c r="F94" i="32"/>
  <c r="I94" i="32"/>
  <c r="G94" i="32"/>
  <c r="Q94" i="32"/>
  <c r="I117" i="25"/>
  <c r="A118" i="25"/>
  <c r="A119" i="25" s="1"/>
  <c r="A120" i="25" s="1"/>
  <c r="A121" i="25" s="1"/>
  <c r="A85" i="2"/>
  <c r="O95" i="33" l="1"/>
  <c r="G95" i="33"/>
  <c r="N95" i="33"/>
  <c r="F95" i="33"/>
  <c r="M95" i="33"/>
  <c r="E95" i="33"/>
  <c r="L95" i="33"/>
  <c r="D95" i="33"/>
  <c r="K95" i="33"/>
  <c r="C95" i="33"/>
  <c r="A96" i="33"/>
  <c r="J95" i="33"/>
  <c r="B95" i="33"/>
  <c r="Q95" i="33"/>
  <c r="I95" i="33"/>
  <c r="P95" i="33"/>
  <c r="H95" i="33"/>
  <c r="M95" i="32"/>
  <c r="L95" i="32"/>
  <c r="A96" i="32"/>
  <c r="K95" i="32"/>
  <c r="J95" i="32"/>
  <c r="Q95" i="32"/>
  <c r="P95" i="32"/>
  <c r="E95" i="32"/>
  <c r="D95" i="32"/>
  <c r="O95" i="32"/>
  <c r="C95" i="32"/>
  <c r="N95" i="32"/>
  <c r="B95" i="32"/>
  <c r="I95" i="32"/>
  <c r="F95" i="32"/>
  <c r="G95" i="32"/>
  <c r="H95" i="32"/>
  <c r="A122" i="25"/>
  <c r="I121" i="25"/>
  <c r="A86" i="2"/>
  <c r="N96" i="33" l="1"/>
  <c r="F96" i="33"/>
  <c r="M96" i="33"/>
  <c r="E96" i="33"/>
  <c r="L96" i="33"/>
  <c r="D96" i="33"/>
  <c r="K96" i="33"/>
  <c r="C96" i="33"/>
  <c r="A97" i="33"/>
  <c r="J96" i="33"/>
  <c r="B96" i="33"/>
  <c r="Q96" i="33"/>
  <c r="I96" i="33"/>
  <c r="P96" i="33"/>
  <c r="H96" i="33"/>
  <c r="O96" i="33"/>
  <c r="G96" i="33"/>
  <c r="A97" i="32"/>
  <c r="K96" i="32"/>
  <c r="C96" i="32"/>
  <c r="J96" i="32"/>
  <c r="B96" i="32"/>
  <c r="Q96" i="32"/>
  <c r="I96" i="32"/>
  <c r="P96" i="32"/>
  <c r="H96" i="32"/>
  <c r="O96" i="32"/>
  <c r="G96" i="32"/>
  <c r="N96" i="32"/>
  <c r="F96" i="32"/>
  <c r="E96" i="32"/>
  <c r="D96" i="32"/>
  <c r="L96" i="32"/>
  <c r="M96" i="32"/>
  <c r="A123" i="25"/>
  <c r="I122" i="25"/>
  <c r="A87" i="2"/>
  <c r="M97" i="33" l="1"/>
  <c r="E97" i="33"/>
  <c r="L97" i="33"/>
  <c r="D97" i="33"/>
  <c r="K97" i="33"/>
  <c r="C97" i="33"/>
  <c r="A98" i="33"/>
  <c r="J97" i="33"/>
  <c r="B97" i="33"/>
  <c r="Q97" i="33"/>
  <c r="I97" i="33"/>
  <c r="P97" i="33"/>
  <c r="H97" i="33"/>
  <c r="O97" i="33"/>
  <c r="G97" i="33"/>
  <c r="N97" i="33"/>
  <c r="F97" i="33"/>
  <c r="Q97" i="32"/>
  <c r="I97" i="32"/>
  <c r="P97" i="32"/>
  <c r="H97" i="32"/>
  <c r="O97" i="32"/>
  <c r="G97" i="32"/>
  <c r="N97" i="32"/>
  <c r="F97" i="32"/>
  <c r="M97" i="32"/>
  <c r="E97" i="32"/>
  <c r="L97" i="32"/>
  <c r="D97" i="32"/>
  <c r="A98" i="32"/>
  <c r="K97" i="32"/>
  <c r="J97" i="32"/>
  <c r="C97" i="32"/>
  <c r="B97" i="32"/>
  <c r="A124" i="25"/>
  <c r="I123" i="25"/>
  <c r="A88" i="2"/>
  <c r="N98" i="33" l="1"/>
  <c r="D98" i="33"/>
  <c r="M98" i="33"/>
  <c r="C98" i="33"/>
  <c r="L98" i="33"/>
  <c r="B98" i="33"/>
  <c r="K98" i="33"/>
  <c r="A99" i="33"/>
  <c r="I98" i="33"/>
  <c r="Q98" i="33"/>
  <c r="G98" i="33"/>
  <c r="P98" i="33"/>
  <c r="F98" i="33"/>
  <c r="O98" i="33"/>
  <c r="E98" i="33"/>
  <c r="Q98" i="32"/>
  <c r="G98" i="32"/>
  <c r="P98" i="32"/>
  <c r="F98" i="32"/>
  <c r="O98" i="32"/>
  <c r="E98" i="32"/>
  <c r="N98" i="32"/>
  <c r="D98" i="32"/>
  <c r="M98" i="32"/>
  <c r="C98" i="32"/>
  <c r="L98" i="32"/>
  <c r="B98" i="32"/>
  <c r="A99" i="32"/>
  <c r="I98" i="32"/>
  <c r="K98" i="32"/>
  <c r="A125" i="25"/>
  <c r="I124" i="25"/>
  <c r="A89" i="2"/>
  <c r="M99" i="33" l="1"/>
  <c r="E99" i="33"/>
  <c r="L99" i="33"/>
  <c r="D99" i="33"/>
  <c r="K99" i="33"/>
  <c r="C99" i="33"/>
  <c r="A100" i="33"/>
  <c r="J99" i="33"/>
  <c r="B99" i="33"/>
  <c r="Q99" i="33"/>
  <c r="I99" i="33"/>
  <c r="P99" i="33"/>
  <c r="H99" i="33"/>
  <c r="O99" i="33"/>
  <c r="G99" i="33"/>
  <c r="N99" i="33"/>
  <c r="F99" i="33"/>
  <c r="O99" i="32"/>
  <c r="G99" i="32"/>
  <c r="N99" i="32"/>
  <c r="F99" i="32"/>
  <c r="M99" i="32"/>
  <c r="E99" i="32"/>
  <c r="L99" i="32"/>
  <c r="D99" i="32"/>
  <c r="A100" i="32"/>
  <c r="K99" i="32"/>
  <c r="C99" i="32"/>
  <c r="J99" i="32"/>
  <c r="B99" i="32"/>
  <c r="Q99" i="32"/>
  <c r="P99" i="32"/>
  <c r="I99" i="32"/>
  <c r="H99" i="32"/>
  <c r="A126" i="25"/>
  <c r="I125" i="25"/>
  <c r="A90" i="2"/>
  <c r="N100" i="33" l="1"/>
  <c r="D100" i="33"/>
  <c r="M100" i="33"/>
  <c r="C100" i="33"/>
  <c r="L100" i="33"/>
  <c r="B100" i="33"/>
  <c r="K100" i="33"/>
  <c r="A101" i="33"/>
  <c r="Q100" i="33"/>
  <c r="G100" i="33"/>
  <c r="P100" i="33"/>
  <c r="F100" i="33"/>
  <c r="O100" i="33"/>
  <c r="E100" i="33"/>
  <c r="O100" i="32"/>
  <c r="E100" i="32"/>
  <c r="N100" i="32"/>
  <c r="D100" i="32"/>
  <c r="M100" i="32"/>
  <c r="C100" i="32"/>
  <c r="L100" i="32"/>
  <c r="B100" i="32"/>
  <c r="K100" i="32"/>
  <c r="A101" i="32"/>
  <c r="I100" i="32"/>
  <c r="Q100" i="32"/>
  <c r="F100" i="32"/>
  <c r="G100" i="32"/>
  <c r="P100" i="32"/>
  <c r="A127" i="25"/>
  <c r="A128" i="25" s="1"/>
  <c r="A129" i="25" s="1"/>
  <c r="I126" i="25"/>
  <c r="A91" i="2"/>
  <c r="O101" i="33" l="1"/>
  <c r="E101" i="33"/>
  <c r="N101" i="33"/>
  <c r="D101" i="33"/>
  <c r="M101" i="33"/>
  <c r="C101" i="33"/>
  <c r="L101" i="33"/>
  <c r="B101" i="33"/>
  <c r="K101" i="33"/>
  <c r="A102" i="33"/>
  <c r="Q101" i="33"/>
  <c r="G101" i="33"/>
  <c r="P101" i="33"/>
  <c r="F101" i="33"/>
  <c r="P101" i="32"/>
  <c r="F101" i="32"/>
  <c r="O101" i="32"/>
  <c r="E101" i="32"/>
  <c r="N101" i="32"/>
  <c r="D101" i="32"/>
  <c r="M101" i="32"/>
  <c r="C101" i="32"/>
  <c r="L101" i="32"/>
  <c r="B101" i="32"/>
  <c r="K101" i="32"/>
  <c r="A102" i="32"/>
  <c r="Q101" i="32"/>
  <c r="I101" i="32"/>
  <c r="G101" i="32"/>
  <c r="A130" i="25"/>
  <c r="I129" i="25"/>
  <c r="A92" i="2"/>
  <c r="P102" i="33" l="1"/>
  <c r="F102" i="33"/>
  <c r="O102" i="33"/>
  <c r="E102" i="33"/>
  <c r="N102" i="33"/>
  <c r="D102" i="33"/>
  <c r="M102" i="33"/>
  <c r="C102" i="33"/>
  <c r="L102" i="33"/>
  <c r="B102" i="33"/>
  <c r="K102" i="33"/>
  <c r="A103" i="33"/>
  <c r="I102" i="33"/>
  <c r="Q102" i="33"/>
  <c r="G102" i="33"/>
  <c r="Q102" i="32"/>
  <c r="G102" i="32"/>
  <c r="P102" i="32"/>
  <c r="F102" i="32"/>
  <c r="O102" i="32"/>
  <c r="E102" i="32"/>
  <c r="N102" i="32"/>
  <c r="D102" i="32"/>
  <c r="M102" i="32"/>
  <c r="C102" i="32"/>
  <c r="L102" i="32"/>
  <c r="B102" i="32"/>
  <c r="A103" i="32"/>
  <c r="I102" i="32"/>
  <c r="K102" i="32"/>
  <c r="A131" i="25"/>
  <c r="I130" i="25"/>
  <c r="A93" i="2"/>
  <c r="A104" i="33" l="1"/>
  <c r="Q103" i="33"/>
  <c r="G103" i="33"/>
  <c r="P103" i="33"/>
  <c r="F103" i="33"/>
  <c r="O103" i="33"/>
  <c r="E103" i="33"/>
  <c r="N103" i="33"/>
  <c r="D103" i="33"/>
  <c r="M103" i="33"/>
  <c r="C103" i="33"/>
  <c r="L103" i="33"/>
  <c r="B103" i="33"/>
  <c r="K103" i="33"/>
  <c r="I103" i="33"/>
  <c r="Q103" i="32"/>
  <c r="G103" i="32"/>
  <c r="P103" i="32"/>
  <c r="F103" i="32"/>
  <c r="O103" i="32"/>
  <c r="E103" i="32"/>
  <c r="N103" i="32"/>
  <c r="D103" i="32"/>
  <c r="M103" i="32"/>
  <c r="C103" i="32"/>
  <c r="L103" i="32"/>
  <c r="B103" i="32"/>
  <c r="A104" i="32"/>
  <c r="K103" i="32"/>
  <c r="I103" i="32"/>
  <c r="A132" i="25"/>
  <c r="I131" i="25"/>
  <c r="A94" i="2"/>
  <c r="A105" i="33" l="1"/>
  <c r="B104" i="33"/>
  <c r="Q104" i="33"/>
  <c r="N104" i="33"/>
  <c r="F104" i="33"/>
  <c r="M104" i="33"/>
  <c r="E104" i="33"/>
  <c r="L104" i="33"/>
  <c r="P104" i="33"/>
  <c r="O104" i="33"/>
  <c r="K104" i="33"/>
  <c r="G104" i="33"/>
  <c r="D104" i="33"/>
  <c r="C104" i="33"/>
  <c r="O104" i="32"/>
  <c r="G104" i="32"/>
  <c r="N104" i="32"/>
  <c r="F104" i="32"/>
  <c r="M104" i="32"/>
  <c r="E104" i="32"/>
  <c r="L104" i="32"/>
  <c r="D104" i="32"/>
  <c r="A105" i="32"/>
  <c r="K104" i="32"/>
  <c r="C104" i="32"/>
  <c r="J104" i="32"/>
  <c r="B104" i="32"/>
  <c r="Q104" i="32"/>
  <c r="H104" i="32"/>
  <c r="P104" i="32"/>
  <c r="I104" i="32"/>
  <c r="A133" i="25"/>
  <c r="I132" i="25"/>
  <c r="A95" i="2"/>
  <c r="K105" i="33" l="1"/>
  <c r="A106" i="33"/>
  <c r="O105" i="33"/>
  <c r="E105" i="33"/>
  <c r="N105" i="33"/>
  <c r="D105" i="33"/>
  <c r="M105" i="33"/>
  <c r="C105" i="33"/>
  <c r="B105" i="33"/>
  <c r="Q105" i="33"/>
  <c r="P105" i="33"/>
  <c r="L105" i="33"/>
  <c r="G105" i="33"/>
  <c r="F105" i="33"/>
  <c r="O105" i="32"/>
  <c r="E105" i="32"/>
  <c r="N105" i="32"/>
  <c r="D105" i="32"/>
  <c r="M105" i="32"/>
  <c r="C105" i="32"/>
  <c r="L105" i="32"/>
  <c r="B105" i="32"/>
  <c r="A106" i="32"/>
  <c r="I106" i="32" s="1"/>
  <c r="K105" i="32"/>
  <c r="I105" i="32"/>
  <c r="Q105" i="32"/>
  <c r="P105" i="32"/>
  <c r="G105" i="32"/>
  <c r="F105" i="32"/>
  <c r="A134" i="25"/>
  <c r="I133" i="25"/>
  <c r="A96" i="2"/>
  <c r="L106" i="33" l="1"/>
  <c r="B106" i="33"/>
  <c r="K106" i="33"/>
  <c r="P106" i="33"/>
  <c r="F106" i="33"/>
  <c r="O106" i="33"/>
  <c r="E106" i="33"/>
  <c r="N106" i="33"/>
  <c r="D106" i="33"/>
  <c r="G106" i="33"/>
  <c r="C106" i="33"/>
  <c r="A107" i="33"/>
  <c r="Q106" i="33"/>
  <c r="M106" i="33"/>
  <c r="M106" i="32"/>
  <c r="E106" i="32"/>
  <c r="L106" i="32"/>
  <c r="D106" i="32"/>
  <c r="K106" i="32"/>
  <c r="C106" i="32"/>
  <c r="A107" i="32"/>
  <c r="I107" i="32" s="1"/>
  <c r="B106" i="32"/>
  <c r="Q106" i="32"/>
  <c r="P106" i="32"/>
  <c r="O106" i="32"/>
  <c r="F106" i="32"/>
  <c r="N106" i="32"/>
  <c r="G106" i="32"/>
  <c r="A135" i="25"/>
  <c r="I134" i="25"/>
  <c r="A97" i="2"/>
  <c r="M107" i="33" l="1"/>
  <c r="C107" i="33"/>
  <c r="L107" i="33"/>
  <c r="B107" i="33"/>
  <c r="Q107" i="33"/>
  <c r="G107" i="33"/>
  <c r="P107" i="33"/>
  <c r="F107" i="33"/>
  <c r="O107" i="33"/>
  <c r="E107" i="33"/>
  <c r="A108" i="33"/>
  <c r="N107" i="33"/>
  <c r="K107" i="33"/>
  <c r="I107" i="33"/>
  <c r="D107" i="33"/>
  <c r="L107" i="32"/>
  <c r="D107" i="32"/>
  <c r="A108" i="32"/>
  <c r="K107" i="32"/>
  <c r="C107" i="32"/>
  <c r="B107" i="32"/>
  <c r="Q107" i="32"/>
  <c r="P107" i="32"/>
  <c r="O107" i="32"/>
  <c r="G107" i="32"/>
  <c r="N107" i="32"/>
  <c r="M107" i="32"/>
  <c r="F107" i="32"/>
  <c r="E107" i="32"/>
  <c r="A136" i="25"/>
  <c r="A98" i="2"/>
  <c r="N108" i="33" l="1"/>
  <c r="D108" i="33"/>
  <c r="M108" i="33"/>
  <c r="C108" i="33"/>
  <c r="A109" i="33"/>
  <c r="Q108" i="33"/>
  <c r="G108" i="33"/>
  <c r="P108" i="33"/>
  <c r="F108" i="33"/>
  <c r="O108" i="33"/>
  <c r="L108" i="33"/>
  <c r="K108" i="33"/>
  <c r="E108" i="33"/>
  <c r="B108" i="33"/>
  <c r="L108" i="32"/>
  <c r="B108" i="32"/>
  <c r="A109" i="32"/>
  <c r="K108" i="32"/>
  <c r="I108" i="32"/>
  <c r="Q108" i="32"/>
  <c r="G108" i="32"/>
  <c r="P108" i="32"/>
  <c r="F108" i="32"/>
  <c r="O108" i="32"/>
  <c r="E108" i="32"/>
  <c r="N108" i="32"/>
  <c r="C108" i="32"/>
  <c r="D108" i="32"/>
  <c r="M108" i="32"/>
  <c r="A137" i="25"/>
  <c r="I136" i="25"/>
  <c r="A99" i="2"/>
  <c r="O109" i="33" l="1"/>
  <c r="E109" i="33"/>
  <c r="N109" i="33"/>
  <c r="D109" i="33"/>
  <c r="K109" i="33"/>
  <c r="A110" i="33"/>
  <c r="Q109" i="33"/>
  <c r="G109" i="33"/>
  <c r="F109" i="33"/>
  <c r="C109" i="33"/>
  <c r="B109" i="33"/>
  <c r="P109" i="33"/>
  <c r="M109" i="33"/>
  <c r="L109" i="33"/>
  <c r="L109" i="32"/>
  <c r="B109" i="32"/>
  <c r="A110" i="32"/>
  <c r="K109" i="32"/>
  <c r="I109" i="32"/>
  <c r="Q109" i="32"/>
  <c r="G109" i="32"/>
  <c r="P109" i="32"/>
  <c r="F109" i="32"/>
  <c r="O109" i="32"/>
  <c r="E109" i="32"/>
  <c r="N109" i="32"/>
  <c r="M109" i="32"/>
  <c r="D109" i="32"/>
  <c r="C109" i="32"/>
  <c r="A138" i="25"/>
  <c r="A139" i="25" s="1"/>
  <c r="I137" i="25"/>
  <c r="A100" i="2"/>
  <c r="P110" i="33" l="1"/>
  <c r="F110" i="33"/>
  <c r="O110" i="33"/>
  <c r="E110" i="33"/>
  <c r="L110" i="33"/>
  <c r="B110" i="33"/>
  <c r="K110" i="33"/>
  <c r="A111" i="33"/>
  <c r="I110" i="33"/>
  <c r="N110" i="33"/>
  <c r="M110" i="33"/>
  <c r="G110" i="33"/>
  <c r="D110" i="33"/>
  <c r="C110" i="33"/>
  <c r="Q110" i="33"/>
  <c r="L110" i="32"/>
  <c r="B110" i="32"/>
  <c r="A111" i="32"/>
  <c r="K110" i="32"/>
  <c r="I110" i="32"/>
  <c r="Q110" i="32"/>
  <c r="G110" i="32"/>
  <c r="P110" i="32"/>
  <c r="F110" i="32"/>
  <c r="O110" i="32"/>
  <c r="E110" i="32"/>
  <c r="N110" i="32"/>
  <c r="C110" i="32"/>
  <c r="M110" i="32"/>
  <c r="D110" i="32"/>
  <c r="A140" i="25"/>
  <c r="I139" i="25"/>
  <c r="A101" i="2"/>
  <c r="O111" i="33" l="1"/>
  <c r="G111" i="33"/>
  <c r="N111" i="33"/>
  <c r="F111" i="33"/>
  <c r="K111" i="33"/>
  <c r="C111" i="33"/>
  <c r="A112" i="33"/>
  <c r="B111" i="33"/>
  <c r="Q111" i="33"/>
  <c r="P111" i="33"/>
  <c r="M111" i="33"/>
  <c r="L111" i="33"/>
  <c r="E111" i="33"/>
  <c r="D111" i="33"/>
  <c r="J111" i="32"/>
  <c r="B111" i="32"/>
  <c r="Q111" i="32"/>
  <c r="I111" i="32"/>
  <c r="P111" i="32"/>
  <c r="H111" i="32"/>
  <c r="O111" i="32"/>
  <c r="G111" i="32"/>
  <c r="N111" i="32"/>
  <c r="F111" i="32"/>
  <c r="M111" i="32"/>
  <c r="E111" i="32"/>
  <c r="L111" i="32"/>
  <c r="K111" i="32"/>
  <c r="D111" i="32"/>
  <c r="C111" i="32"/>
  <c r="A112" i="32"/>
  <c r="A141" i="25"/>
  <c r="A102" i="2"/>
  <c r="N112" i="33" l="1"/>
  <c r="F112" i="33"/>
  <c r="M112" i="33"/>
  <c r="E112" i="33"/>
  <c r="A113" i="33"/>
  <c r="J112" i="33"/>
  <c r="B112" i="33"/>
  <c r="Q112" i="33"/>
  <c r="I112" i="33"/>
  <c r="P112" i="33"/>
  <c r="H112" i="33"/>
  <c r="C112" i="33"/>
  <c r="O112" i="33"/>
  <c r="L112" i="33"/>
  <c r="K112" i="33"/>
  <c r="G112" i="33"/>
  <c r="D112" i="33"/>
  <c r="P112" i="32"/>
  <c r="H112" i="32"/>
  <c r="O112" i="32"/>
  <c r="G112" i="32"/>
  <c r="N112" i="32"/>
  <c r="F112" i="32"/>
  <c r="M112" i="32"/>
  <c r="E112" i="32"/>
  <c r="L112" i="32"/>
  <c r="D112" i="32"/>
  <c r="A113" i="32"/>
  <c r="K112" i="32"/>
  <c r="C112" i="32"/>
  <c r="Q112" i="32"/>
  <c r="J112" i="32"/>
  <c r="I112" i="32"/>
  <c r="B112" i="32"/>
  <c r="A142" i="25"/>
  <c r="A143" i="25" s="1"/>
  <c r="I141" i="25"/>
  <c r="A103" i="2"/>
  <c r="M113" i="33" l="1"/>
  <c r="E113" i="33"/>
  <c r="L113" i="33"/>
  <c r="D113" i="33"/>
  <c r="Q113" i="33"/>
  <c r="I113" i="33"/>
  <c r="P113" i="33"/>
  <c r="H113" i="33"/>
  <c r="O113" i="33"/>
  <c r="G113" i="33"/>
  <c r="F113" i="33"/>
  <c r="C113" i="33"/>
  <c r="B113" i="33"/>
  <c r="A114" i="33"/>
  <c r="N113" i="33"/>
  <c r="K113" i="33"/>
  <c r="J113" i="33"/>
  <c r="N113" i="32"/>
  <c r="F113" i="32"/>
  <c r="M113" i="32"/>
  <c r="E113" i="32"/>
  <c r="L113" i="32"/>
  <c r="D113" i="32"/>
  <c r="A114" i="32"/>
  <c r="K113" i="32"/>
  <c r="C113" i="32"/>
  <c r="J113" i="32"/>
  <c r="B113" i="32"/>
  <c r="Q113" i="32"/>
  <c r="I113" i="32"/>
  <c r="H113" i="32"/>
  <c r="G113" i="32"/>
  <c r="O113" i="32"/>
  <c r="P113" i="32"/>
  <c r="A144" i="25"/>
  <c r="I143" i="25"/>
  <c r="A104" i="2"/>
  <c r="L114" i="33" l="1"/>
  <c r="D114" i="33"/>
  <c r="K114" i="33"/>
  <c r="C114" i="33"/>
  <c r="P114" i="33"/>
  <c r="H114" i="33"/>
  <c r="O114" i="33"/>
  <c r="G114" i="33"/>
  <c r="N114" i="33"/>
  <c r="F114" i="33"/>
  <c r="J114" i="33"/>
  <c r="I114" i="33"/>
  <c r="E114" i="33"/>
  <c r="B114" i="33"/>
  <c r="A115" i="33"/>
  <c r="Q114" i="33"/>
  <c r="M114" i="33"/>
  <c r="L114" i="32"/>
  <c r="D114" i="32"/>
  <c r="A115" i="32"/>
  <c r="K114" i="32"/>
  <c r="C114" i="32"/>
  <c r="J114" i="32"/>
  <c r="B114" i="32"/>
  <c r="Q114" i="32"/>
  <c r="I114" i="32"/>
  <c r="P114" i="32"/>
  <c r="H114" i="32"/>
  <c r="O114" i="32"/>
  <c r="G114" i="32"/>
  <c r="N114" i="32"/>
  <c r="M114" i="32"/>
  <c r="F114" i="32"/>
  <c r="E114" i="32"/>
  <c r="A145" i="25"/>
  <c r="I144" i="25"/>
  <c r="A105" i="2"/>
  <c r="M115" i="33" l="1"/>
  <c r="C115" i="33"/>
  <c r="L115" i="33"/>
  <c r="B115" i="33"/>
  <c r="Q115" i="33"/>
  <c r="G115" i="33"/>
  <c r="P115" i="33"/>
  <c r="F115" i="33"/>
  <c r="O115" i="33"/>
  <c r="E115" i="33"/>
  <c r="A116" i="33"/>
  <c r="N115" i="33"/>
  <c r="K115" i="33"/>
  <c r="D115" i="33"/>
  <c r="L115" i="32"/>
  <c r="B115" i="32"/>
  <c r="A116" i="32"/>
  <c r="K115" i="32"/>
  <c r="I115" i="32"/>
  <c r="Q115" i="32"/>
  <c r="G115" i="32"/>
  <c r="P115" i="32"/>
  <c r="F115" i="32"/>
  <c r="O115" i="32"/>
  <c r="E115" i="32"/>
  <c r="D115" i="32"/>
  <c r="C115" i="32"/>
  <c r="M115" i="32"/>
  <c r="N115" i="32"/>
  <c r="I145" i="25"/>
  <c r="A146" i="25"/>
  <c r="A106" i="2"/>
  <c r="L116" i="33" l="1"/>
  <c r="D116" i="33"/>
  <c r="K116" i="33"/>
  <c r="C116" i="33"/>
  <c r="P116" i="33"/>
  <c r="H116" i="33"/>
  <c r="O116" i="33"/>
  <c r="G116" i="33"/>
  <c r="N116" i="33"/>
  <c r="F116" i="33"/>
  <c r="A117" i="33"/>
  <c r="Q116" i="33"/>
  <c r="M116" i="33"/>
  <c r="J116" i="33"/>
  <c r="I116" i="33"/>
  <c r="E116" i="33"/>
  <c r="B116" i="33"/>
  <c r="J116" i="32"/>
  <c r="B116" i="32"/>
  <c r="Q116" i="32"/>
  <c r="I116" i="32"/>
  <c r="P116" i="32"/>
  <c r="H116" i="32"/>
  <c r="O116" i="32"/>
  <c r="G116" i="32"/>
  <c r="N116" i="32"/>
  <c r="F116" i="32"/>
  <c r="M116" i="32"/>
  <c r="E116" i="32"/>
  <c r="A117" i="32"/>
  <c r="L116" i="32"/>
  <c r="K116" i="32"/>
  <c r="D116" i="32"/>
  <c r="C116" i="32"/>
  <c r="A147" i="25"/>
  <c r="I146" i="25"/>
  <c r="A107" i="2"/>
  <c r="M117" i="33" l="1"/>
  <c r="C117" i="33"/>
  <c r="L117" i="33"/>
  <c r="B117" i="33"/>
  <c r="Q117" i="33"/>
  <c r="G117" i="33"/>
  <c r="P117" i="33"/>
  <c r="F117" i="33"/>
  <c r="O117" i="33"/>
  <c r="E117" i="33"/>
  <c r="D117" i="33"/>
  <c r="A118" i="33"/>
  <c r="N117" i="33"/>
  <c r="K117" i="33"/>
  <c r="A118" i="32"/>
  <c r="I117" i="32"/>
  <c r="Q117" i="32"/>
  <c r="G117" i="32"/>
  <c r="P117" i="32"/>
  <c r="F117" i="32"/>
  <c r="O117" i="32"/>
  <c r="E117" i="32"/>
  <c r="N117" i="32"/>
  <c r="D117" i="32"/>
  <c r="M117" i="32"/>
  <c r="C117" i="32"/>
  <c r="B117" i="32"/>
  <c r="K117" i="32"/>
  <c r="L117" i="32"/>
  <c r="I147" i="25"/>
  <c r="A148" i="25"/>
  <c r="A108" i="2"/>
  <c r="L118" i="33" l="1"/>
  <c r="D118" i="33"/>
  <c r="K118" i="33"/>
  <c r="C118" i="33"/>
  <c r="P118" i="33"/>
  <c r="H118" i="33"/>
  <c r="O118" i="33"/>
  <c r="G118" i="33"/>
  <c r="N118" i="33"/>
  <c r="F118" i="33"/>
  <c r="J118" i="33"/>
  <c r="I118" i="33"/>
  <c r="E118" i="33"/>
  <c r="B118" i="33"/>
  <c r="A119" i="33"/>
  <c r="Q118" i="33"/>
  <c r="M118" i="33"/>
  <c r="Q118" i="32"/>
  <c r="I118" i="32"/>
  <c r="P118" i="32"/>
  <c r="H118" i="32"/>
  <c r="O118" i="32"/>
  <c r="G118" i="32"/>
  <c r="N118" i="32"/>
  <c r="F118" i="32"/>
  <c r="M118" i="32"/>
  <c r="E118" i="32"/>
  <c r="L118" i="32"/>
  <c r="D118" i="32"/>
  <c r="A119" i="32"/>
  <c r="K118" i="32"/>
  <c r="J118" i="32"/>
  <c r="C118" i="32"/>
  <c r="B118" i="32"/>
  <c r="A149" i="25"/>
  <c r="I148" i="25"/>
  <c r="A109" i="2"/>
  <c r="K119" i="33" l="1"/>
  <c r="C119" i="33"/>
  <c r="A120" i="33"/>
  <c r="J119" i="33"/>
  <c r="B119" i="33"/>
  <c r="O119" i="33"/>
  <c r="G119" i="33"/>
  <c r="N119" i="33"/>
  <c r="F119" i="33"/>
  <c r="M119" i="33"/>
  <c r="E119" i="33"/>
  <c r="P119" i="33"/>
  <c r="L119" i="33"/>
  <c r="I119" i="33"/>
  <c r="H119" i="33"/>
  <c r="D119" i="33"/>
  <c r="Q119" i="33"/>
  <c r="O119" i="32"/>
  <c r="G119" i="32"/>
  <c r="N119" i="32"/>
  <c r="F119" i="32"/>
  <c r="M119" i="32"/>
  <c r="E119" i="32"/>
  <c r="L119" i="32"/>
  <c r="D119" i="32"/>
  <c r="A120" i="32"/>
  <c r="K119" i="32"/>
  <c r="C119" i="32"/>
  <c r="J119" i="32"/>
  <c r="B119" i="32"/>
  <c r="Q119" i="32"/>
  <c r="H119" i="32"/>
  <c r="P119" i="32"/>
  <c r="I119" i="32"/>
  <c r="I149" i="25"/>
  <c r="A150" i="25"/>
  <c r="A110" i="2"/>
  <c r="A121" i="33" l="1"/>
  <c r="J120" i="33"/>
  <c r="B120" i="33"/>
  <c r="Q120" i="33"/>
  <c r="I120" i="33"/>
  <c r="N120" i="33"/>
  <c r="F120" i="33"/>
  <c r="M120" i="33"/>
  <c r="E120" i="33"/>
  <c r="L120" i="33"/>
  <c r="D120" i="33"/>
  <c r="P120" i="33"/>
  <c r="O120" i="33"/>
  <c r="K120" i="33"/>
  <c r="H120" i="33"/>
  <c r="G120" i="33"/>
  <c r="C120" i="33"/>
  <c r="O120" i="32"/>
  <c r="N120" i="32"/>
  <c r="L120" i="32"/>
  <c r="A121" i="32"/>
  <c r="P120" i="32"/>
  <c r="E120" i="32"/>
  <c r="M120" i="32"/>
  <c r="D120" i="32"/>
  <c r="K120" i="32"/>
  <c r="C120" i="32"/>
  <c r="J120" i="32"/>
  <c r="B120" i="32"/>
  <c r="I120" i="32"/>
  <c r="H120" i="32"/>
  <c r="Q120" i="32"/>
  <c r="G120" i="32"/>
  <c r="F120" i="32"/>
  <c r="I150" i="25"/>
  <c r="A151" i="25"/>
  <c r="A111" i="2"/>
  <c r="K121" i="33" l="1"/>
  <c r="A122" i="33"/>
  <c r="O121" i="33"/>
  <c r="E121" i="33"/>
  <c r="N121" i="33"/>
  <c r="D121" i="33"/>
  <c r="M121" i="33"/>
  <c r="C121" i="33"/>
  <c r="B121" i="33"/>
  <c r="Q121" i="33"/>
  <c r="P121" i="33"/>
  <c r="L121" i="33"/>
  <c r="G121" i="33"/>
  <c r="F121" i="33"/>
  <c r="O121" i="32"/>
  <c r="E121" i="32"/>
  <c r="N121" i="32"/>
  <c r="D121" i="32"/>
  <c r="M121" i="32"/>
  <c r="C121" i="32"/>
  <c r="L121" i="32"/>
  <c r="B121" i="32"/>
  <c r="A122" i="32"/>
  <c r="K121" i="32"/>
  <c r="Q121" i="32"/>
  <c r="P121" i="32"/>
  <c r="I121" i="32"/>
  <c r="G121" i="32"/>
  <c r="F121" i="32"/>
  <c r="A152" i="25"/>
  <c r="I151" i="25"/>
  <c r="A112" i="2"/>
  <c r="L122" i="33" l="1"/>
  <c r="B122" i="33"/>
  <c r="K122" i="33"/>
  <c r="P122" i="33"/>
  <c r="F122" i="33"/>
  <c r="O122" i="33"/>
  <c r="E122" i="33"/>
  <c r="N122" i="33"/>
  <c r="D122" i="33"/>
  <c r="G122" i="33"/>
  <c r="C122" i="33"/>
  <c r="A123" i="33"/>
  <c r="Q122" i="33"/>
  <c r="M122" i="33"/>
  <c r="O122" i="32"/>
  <c r="E122" i="32"/>
  <c r="N122" i="32"/>
  <c r="D122" i="32"/>
  <c r="M122" i="32"/>
  <c r="C122" i="32"/>
  <c r="L122" i="32"/>
  <c r="B122" i="32"/>
  <c r="A123" i="32"/>
  <c r="K122" i="32"/>
  <c r="Q122" i="32"/>
  <c r="P122" i="32"/>
  <c r="I122" i="32"/>
  <c r="F122" i="32"/>
  <c r="G122" i="32"/>
  <c r="A153" i="25"/>
  <c r="I152" i="25"/>
  <c r="A113" i="2"/>
  <c r="M123" i="33" l="1"/>
  <c r="C123" i="33"/>
  <c r="L123" i="33"/>
  <c r="B123" i="33"/>
  <c r="Q123" i="33"/>
  <c r="G123" i="33"/>
  <c r="P123" i="33"/>
  <c r="F123" i="33"/>
  <c r="O123" i="33"/>
  <c r="E123" i="33"/>
  <c r="A124" i="33"/>
  <c r="N123" i="33"/>
  <c r="K123" i="33"/>
  <c r="I123" i="33"/>
  <c r="D123" i="33"/>
  <c r="O123" i="32"/>
  <c r="E123" i="32"/>
  <c r="N123" i="32"/>
  <c r="D123" i="32"/>
  <c r="M123" i="32"/>
  <c r="C123" i="32"/>
  <c r="L123" i="32"/>
  <c r="B123" i="32"/>
  <c r="A124" i="32"/>
  <c r="K123" i="32"/>
  <c r="G123" i="32"/>
  <c r="F123" i="32"/>
  <c r="Q123" i="32"/>
  <c r="P123" i="32"/>
  <c r="I123" i="32"/>
  <c r="A154" i="25"/>
  <c r="I153" i="25"/>
  <c r="A114" i="2"/>
  <c r="N124" i="33" l="1"/>
  <c r="D124" i="33"/>
  <c r="M124" i="33"/>
  <c r="C124" i="33"/>
  <c r="A125" i="33"/>
  <c r="Q124" i="33"/>
  <c r="G124" i="33"/>
  <c r="P124" i="33"/>
  <c r="F124" i="33"/>
  <c r="O124" i="33"/>
  <c r="L124" i="33"/>
  <c r="K124" i="33"/>
  <c r="E124" i="33"/>
  <c r="B124" i="33"/>
  <c r="O124" i="32"/>
  <c r="E124" i="32"/>
  <c r="N124" i="32"/>
  <c r="D124" i="32"/>
  <c r="M124" i="32"/>
  <c r="C124" i="32"/>
  <c r="L124" i="32"/>
  <c r="B124" i="32"/>
  <c r="A125" i="32"/>
  <c r="K124" i="32"/>
  <c r="P124" i="32"/>
  <c r="I124" i="32"/>
  <c r="G124" i="32"/>
  <c r="F124" i="32"/>
  <c r="Q124" i="32"/>
  <c r="A155" i="25"/>
  <c r="I154" i="25"/>
  <c r="A115" i="2"/>
  <c r="O125" i="33" l="1"/>
  <c r="E125" i="33"/>
  <c r="N125" i="33"/>
  <c r="D125" i="33"/>
  <c r="K125" i="33"/>
  <c r="A126" i="33"/>
  <c r="Q125" i="33"/>
  <c r="G125" i="33"/>
  <c r="F125" i="33"/>
  <c r="C125" i="33"/>
  <c r="B125" i="33"/>
  <c r="P125" i="33"/>
  <c r="M125" i="33"/>
  <c r="L125" i="33"/>
  <c r="O125" i="32"/>
  <c r="E125" i="32"/>
  <c r="N125" i="32"/>
  <c r="D125" i="32"/>
  <c r="M125" i="32"/>
  <c r="C125" i="32"/>
  <c r="L125" i="32"/>
  <c r="B125" i="32"/>
  <c r="A126" i="32"/>
  <c r="K125" i="32"/>
  <c r="Q125" i="32"/>
  <c r="P125" i="32"/>
  <c r="I125" i="32"/>
  <c r="G125" i="32"/>
  <c r="F125" i="32"/>
  <c r="A156" i="25"/>
  <c r="I155" i="25"/>
  <c r="A116" i="2"/>
  <c r="P126" i="33" l="1"/>
  <c r="A127" i="33"/>
  <c r="Q126" i="33"/>
  <c r="F126" i="33"/>
  <c r="O126" i="33"/>
  <c r="E126" i="33"/>
  <c r="L126" i="33"/>
  <c r="B126" i="33"/>
  <c r="K126" i="33"/>
  <c r="N126" i="33"/>
  <c r="M126" i="33"/>
  <c r="G126" i="33"/>
  <c r="D126" i="33"/>
  <c r="C126" i="33"/>
  <c r="O126" i="32"/>
  <c r="E126" i="32"/>
  <c r="N126" i="32"/>
  <c r="D126" i="32"/>
  <c r="M126" i="32"/>
  <c r="C126" i="32"/>
  <c r="L126" i="32"/>
  <c r="B126" i="32"/>
  <c r="A127" i="32"/>
  <c r="K126" i="32"/>
  <c r="Q126" i="32"/>
  <c r="P126" i="32"/>
  <c r="I126" i="32"/>
  <c r="G126" i="32"/>
  <c r="F126" i="32"/>
  <c r="A157" i="25"/>
  <c r="A158" i="25" s="1"/>
  <c r="I156" i="25"/>
  <c r="A117" i="2"/>
  <c r="O127" i="33" l="1"/>
  <c r="G127" i="33"/>
  <c r="K127" i="33"/>
  <c r="C127" i="33"/>
  <c r="A128" i="33"/>
  <c r="J127" i="33"/>
  <c r="Q127" i="33"/>
  <c r="I127" i="33"/>
  <c r="N127" i="33"/>
  <c r="M127" i="33"/>
  <c r="F127" i="33"/>
  <c r="E127" i="33"/>
  <c r="D127" i="33"/>
  <c r="P127" i="33"/>
  <c r="L127" i="33"/>
  <c r="H127" i="33"/>
  <c r="B127" i="33"/>
  <c r="M127" i="32"/>
  <c r="E127" i="32"/>
  <c r="L127" i="32"/>
  <c r="D127" i="32"/>
  <c r="A128" i="32"/>
  <c r="K127" i="32"/>
  <c r="C127" i="32"/>
  <c r="J127" i="32"/>
  <c r="B127" i="32"/>
  <c r="Q127" i="32"/>
  <c r="I127" i="32"/>
  <c r="G127" i="32"/>
  <c r="F127" i="32"/>
  <c r="P127" i="32"/>
  <c r="O127" i="32"/>
  <c r="H127" i="32"/>
  <c r="N127" i="32"/>
  <c r="A159" i="25"/>
  <c r="A160" i="25" s="1"/>
  <c r="I158" i="25"/>
  <c r="A118" i="2"/>
  <c r="N128" i="33" l="1"/>
  <c r="F128" i="33"/>
  <c r="A129" i="33"/>
  <c r="J128" i="33"/>
  <c r="B128" i="33"/>
  <c r="Q128" i="33"/>
  <c r="I128" i="33"/>
  <c r="P128" i="33"/>
  <c r="H128" i="33"/>
  <c r="M128" i="33"/>
  <c r="L128" i="33"/>
  <c r="E128" i="33"/>
  <c r="D128" i="33"/>
  <c r="C128" i="33"/>
  <c r="O128" i="33"/>
  <c r="K128" i="33"/>
  <c r="G128" i="33"/>
  <c r="A129" i="32"/>
  <c r="K128" i="32"/>
  <c r="C128" i="32"/>
  <c r="J128" i="32"/>
  <c r="B128" i="32"/>
  <c r="Q128" i="32"/>
  <c r="I128" i="32"/>
  <c r="P128" i="32"/>
  <c r="H128" i="32"/>
  <c r="O128" i="32"/>
  <c r="G128" i="32"/>
  <c r="L128" i="32"/>
  <c r="F128" i="32"/>
  <c r="E128" i="32"/>
  <c r="D128" i="32"/>
  <c r="N128" i="32"/>
  <c r="M128" i="32"/>
  <c r="A161" i="25"/>
  <c r="A162" i="25" s="1"/>
  <c r="I160" i="25"/>
  <c r="A119" i="2"/>
  <c r="O129" i="33" l="1"/>
  <c r="E129" i="33"/>
  <c r="K129" i="33"/>
  <c r="A130" i="33"/>
  <c r="Q129" i="33"/>
  <c r="G129" i="33"/>
  <c r="N129" i="33"/>
  <c r="M129" i="33"/>
  <c r="D129" i="33"/>
  <c r="C129" i="33"/>
  <c r="B129" i="33"/>
  <c r="F129" i="33"/>
  <c r="P129" i="33"/>
  <c r="L129" i="33"/>
  <c r="K129" i="32"/>
  <c r="A130" i="32"/>
  <c r="I129" i="32"/>
  <c r="Q129" i="32"/>
  <c r="G129" i="32"/>
  <c r="P129" i="32"/>
  <c r="F129" i="32"/>
  <c r="O129" i="32"/>
  <c r="E129" i="32"/>
  <c r="N129" i="32"/>
  <c r="M129" i="32"/>
  <c r="L129" i="32"/>
  <c r="D129" i="32"/>
  <c r="C129" i="32"/>
  <c r="B129" i="32"/>
  <c r="A163" i="25"/>
  <c r="I162" i="25"/>
  <c r="A120" i="2"/>
  <c r="P130" i="33" l="1"/>
  <c r="F130" i="33"/>
  <c r="L130" i="33"/>
  <c r="B130" i="33"/>
  <c r="K130" i="33"/>
  <c r="A131" i="33"/>
  <c r="I130" i="33"/>
  <c r="O130" i="33"/>
  <c r="N130" i="33"/>
  <c r="E130" i="33"/>
  <c r="D130" i="33"/>
  <c r="C130" i="33"/>
  <c r="Q130" i="33"/>
  <c r="M130" i="33"/>
  <c r="G130" i="33"/>
  <c r="L130" i="32"/>
  <c r="B130" i="32"/>
  <c r="A131" i="32"/>
  <c r="K130" i="32"/>
  <c r="I130" i="32"/>
  <c r="Q130" i="32"/>
  <c r="G130" i="32"/>
  <c r="P130" i="32"/>
  <c r="F130" i="32"/>
  <c r="O130" i="32"/>
  <c r="N130" i="32"/>
  <c r="M130" i="32"/>
  <c r="E130" i="32"/>
  <c r="D130" i="32"/>
  <c r="C130" i="32"/>
  <c r="A164" i="25"/>
  <c r="I163" i="25"/>
  <c r="A121" i="2"/>
  <c r="O131" i="33" l="1"/>
  <c r="G131" i="33"/>
  <c r="K131" i="33"/>
  <c r="C131" i="33"/>
  <c r="A132" i="33"/>
  <c r="J131" i="33"/>
  <c r="B131" i="33"/>
  <c r="Q131" i="33"/>
  <c r="I131" i="33"/>
  <c r="N131" i="33"/>
  <c r="M131" i="33"/>
  <c r="F131" i="33"/>
  <c r="E131" i="33"/>
  <c r="D131" i="33"/>
  <c r="P131" i="33"/>
  <c r="L131" i="33"/>
  <c r="H131" i="33"/>
  <c r="A132" i="32"/>
  <c r="J131" i="32"/>
  <c r="B131" i="32"/>
  <c r="Q131" i="32"/>
  <c r="I131" i="32"/>
  <c r="P131" i="32"/>
  <c r="H131" i="32"/>
  <c r="O131" i="32"/>
  <c r="G131" i="32"/>
  <c r="N131" i="32"/>
  <c r="F131" i="32"/>
  <c r="D131" i="32"/>
  <c r="C131" i="32"/>
  <c r="M131" i="32"/>
  <c r="L131" i="32"/>
  <c r="K131" i="32"/>
  <c r="E131" i="32"/>
  <c r="A165" i="25"/>
  <c r="I164" i="25"/>
  <c r="A122" i="2"/>
  <c r="N132" i="33" l="1"/>
  <c r="F132" i="33"/>
  <c r="A133" i="33"/>
  <c r="J132" i="33"/>
  <c r="B132" i="33"/>
  <c r="Q132" i="33"/>
  <c r="I132" i="33"/>
  <c r="P132" i="33"/>
  <c r="H132" i="33"/>
  <c r="M132" i="33"/>
  <c r="L132" i="33"/>
  <c r="E132" i="33"/>
  <c r="D132" i="33"/>
  <c r="C132" i="33"/>
  <c r="O132" i="33"/>
  <c r="K132" i="33"/>
  <c r="G132" i="33"/>
  <c r="Q132" i="32"/>
  <c r="I132" i="32"/>
  <c r="P132" i="32"/>
  <c r="H132" i="32"/>
  <c r="O132" i="32"/>
  <c r="G132" i="32"/>
  <c r="N132" i="32"/>
  <c r="F132" i="32"/>
  <c r="M132" i="32"/>
  <c r="E132" i="32"/>
  <c r="J132" i="32"/>
  <c r="D132" i="32"/>
  <c r="C132" i="32"/>
  <c r="B132" i="32"/>
  <c r="A133" i="32"/>
  <c r="K132" i="32"/>
  <c r="L132" i="32"/>
  <c r="A166" i="25"/>
  <c r="I165" i="25"/>
  <c r="A123" i="2"/>
  <c r="M133" i="33" l="1"/>
  <c r="E133" i="33"/>
  <c r="Q133" i="33"/>
  <c r="I133" i="33"/>
  <c r="P133" i="33"/>
  <c r="H133" i="33"/>
  <c r="O133" i="33"/>
  <c r="G133" i="33"/>
  <c r="L133" i="33"/>
  <c r="K133" i="33"/>
  <c r="D133" i="33"/>
  <c r="C133" i="33"/>
  <c r="A134" i="33"/>
  <c r="B133" i="33"/>
  <c r="N133" i="33"/>
  <c r="J133" i="33"/>
  <c r="F133" i="33"/>
  <c r="O133" i="32"/>
  <c r="G133" i="32"/>
  <c r="N133" i="32"/>
  <c r="F133" i="32"/>
  <c r="M133" i="32"/>
  <c r="E133" i="32"/>
  <c r="L133" i="32"/>
  <c r="D133" i="32"/>
  <c r="A134" i="32"/>
  <c r="K133" i="32"/>
  <c r="C133" i="32"/>
  <c r="J133" i="32"/>
  <c r="I133" i="32"/>
  <c r="H133" i="32"/>
  <c r="B133" i="32"/>
  <c r="Q133" i="32"/>
  <c r="P133" i="32"/>
  <c r="A167" i="25"/>
  <c r="I166" i="25"/>
  <c r="A124" i="2"/>
  <c r="N134" i="33" l="1"/>
  <c r="D134" i="33"/>
  <c r="A135" i="33"/>
  <c r="I134" i="33"/>
  <c r="Q134" i="33"/>
  <c r="G134" i="33"/>
  <c r="P134" i="33"/>
  <c r="F134" i="33"/>
  <c r="M134" i="33"/>
  <c r="L134" i="33"/>
  <c r="C134" i="33"/>
  <c r="B134" i="33"/>
  <c r="K134" i="33"/>
  <c r="E134" i="33"/>
  <c r="O134" i="33"/>
  <c r="O134" i="32"/>
  <c r="E134" i="32"/>
  <c r="N134" i="32"/>
  <c r="D134" i="32"/>
  <c r="M134" i="32"/>
  <c r="C134" i="32"/>
  <c r="L134" i="32"/>
  <c r="B134" i="32"/>
  <c r="A135" i="32"/>
  <c r="K134" i="32"/>
  <c r="Q134" i="32"/>
  <c r="P134" i="32"/>
  <c r="I134" i="32"/>
  <c r="G134" i="32"/>
  <c r="F134" i="32"/>
  <c r="A168" i="25"/>
  <c r="A169" i="25" s="1"/>
  <c r="A170" i="25" s="1"/>
  <c r="I167" i="25"/>
  <c r="A125" i="2"/>
  <c r="M135" i="33" l="1"/>
  <c r="E135" i="33"/>
  <c r="Q135" i="33"/>
  <c r="I135" i="33"/>
  <c r="P135" i="33"/>
  <c r="H135" i="33"/>
  <c r="O135" i="33"/>
  <c r="G135" i="33"/>
  <c r="L135" i="33"/>
  <c r="K135" i="33"/>
  <c r="D135" i="33"/>
  <c r="C135" i="33"/>
  <c r="A136" i="33"/>
  <c r="B135" i="33"/>
  <c r="N135" i="33"/>
  <c r="J135" i="33"/>
  <c r="F135" i="33"/>
  <c r="M135" i="32"/>
  <c r="E135" i="32"/>
  <c r="L135" i="32"/>
  <c r="D135" i="32"/>
  <c r="A136" i="32"/>
  <c r="K135" i="32"/>
  <c r="C135" i="32"/>
  <c r="J135" i="32"/>
  <c r="B135" i="32"/>
  <c r="Q135" i="32"/>
  <c r="I135" i="32"/>
  <c r="P135" i="32"/>
  <c r="O135" i="32"/>
  <c r="N135" i="32"/>
  <c r="H135" i="32"/>
  <c r="G135" i="32"/>
  <c r="F135" i="32"/>
  <c r="A171" i="25"/>
  <c r="I170" i="25"/>
  <c r="A126" i="2"/>
  <c r="N136" i="33" l="1"/>
  <c r="D136" i="33"/>
  <c r="A137" i="33"/>
  <c r="I136" i="33"/>
  <c r="Q136" i="33"/>
  <c r="G136" i="33"/>
  <c r="P136" i="33"/>
  <c r="F136" i="33"/>
  <c r="M136" i="33"/>
  <c r="L136" i="33"/>
  <c r="C136" i="33"/>
  <c r="B136" i="33"/>
  <c r="O136" i="33"/>
  <c r="K136" i="33"/>
  <c r="E136" i="33"/>
  <c r="M136" i="32"/>
  <c r="C136" i="32"/>
  <c r="L136" i="32"/>
  <c r="B136" i="32"/>
  <c r="A137" i="32"/>
  <c r="K136" i="32"/>
  <c r="I136" i="32"/>
  <c r="Q136" i="32"/>
  <c r="G136" i="32"/>
  <c r="D136" i="32"/>
  <c r="P136" i="32"/>
  <c r="O136" i="32"/>
  <c r="N136" i="32"/>
  <c r="F136" i="32"/>
  <c r="E136" i="32"/>
  <c r="A172" i="25"/>
  <c r="I171" i="25"/>
  <c r="A127" i="2"/>
  <c r="O137" i="33" l="1"/>
  <c r="E137" i="33"/>
  <c r="K137" i="33"/>
  <c r="A138" i="33"/>
  <c r="I137" i="33"/>
  <c r="Q137" i="33"/>
  <c r="G137" i="33"/>
  <c r="N137" i="33"/>
  <c r="M137" i="33"/>
  <c r="D137" i="33"/>
  <c r="C137" i="33"/>
  <c r="B137" i="33"/>
  <c r="F137" i="33"/>
  <c r="P137" i="33"/>
  <c r="L137" i="33"/>
  <c r="M137" i="32"/>
  <c r="C137" i="32"/>
  <c r="L137" i="32"/>
  <c r="B137" i="32"/>
  <c r="K137" i="32"/>
  <c r="A138" i="32"/>
  <c r="I137" i="32"/>
  <c r="Q137" i="32"/>
  <c r="G137" i="32"/>
  <c r="F137" i="32"/>
  <c r="E137" i="32"/>
  <c r="D137" i="32"/>
  <c r="P137" i="32"/>
  <c r="N137" i="32"/>
  <c r="O137" i="32"/>
  <c r="A173" i="25"/>
  <c r="I172" i="25"/>
  <c r="A128" i="2"/>
  <c r="N138" i="33" l="1"/>
  <c r="F138" i="33"/>
  <c r="A139" i="33"/>
  <c r="J138" i="33"/>
  <c r="B138" i="33"/>
  <c r="Q138" i="33"/>
  <c r="I138" i="33"/>
  <c r="P138" i="33"/>
  <c r="H138" i="33"/>
  <c r="M138" i="33"/>
  <c r="L138" i="33"/>
  <c r="E138" i="33"/>
  <c r="D138" i="33"/>
  <c r="C138" i="33"/>
  <c r="O138" i="33"/>
  <c r="K138" i="33"/>
  <c r="G138" i="33"/>
  <c r="O138" i="32"/>
  <c r="M138" i="32"/>
  <c r="L138" i="32"/>
  <c r="D138" i="32"/>
  <c r="K138" i="32"/>
  <c r="C138" i="32"/>
  <c r="J138" i="32"/>
  <c r="B138" i="32"/>
  <c r="A139" i="32"/>
  <c r="I138" i="32"/>
  <c r="H138" i="32"/>
  <c r="P138" i="32"/>
  <c r="N138" i="32"/>
  <c r="G138" i="32"/>
  <c r="F138" i="32"/>
  <c r="E138" i="32"/>
  <c r="Q138" i="32"/>
  <c r="A174" i="25"/>
  <c r="I173" i="25"/>
  <c r="A129" i="2"/>
  <c r="O139" i="33" l="1"/>
  <c r="E139" i="33"/>
  <c r="K139" i="33"/>
  <c r="A140" i="33"/>
  <c r="Q139" i="33"/>
  <c r="G139" i="33"/>
  <c r="N139" i="33"/>
  <c r="M139" i="33"/>
  <c r="D139" i="33"/>
  <c r="C139" i="33"/>
  <c r="B139" i="33"/>
  <c r="P139" i="33"/>
  <c r="L139" i="33"/>
  <c r="F139" i="33"/>
  <c r="O139" i="32"/>
  <c r="E139" i="32"/>
  <c r="M139" i="32"/>
  <c r="C139" i="32"/>
  <c r="F139" i="32"/>
  <c r="Q139" i="32"/>
  <c r="D139" i="32"/>
  <c r="P139" i="32"/>
  <c r="B139" i="32"/>
  <c r="N139" i="32"/>
  <c r="L139" i="32"/>
  <c r="A140" i="32"/>
  <c r="K139" i="32"/>
  <c r="I139" i="32"/>
  <c r="G139" i="32"/>
  <c r="A175" i="25"/>
  <c r="A176" i="25" s="1"/>
  <c r="I174" i="25"/>
  <c r="A130" i="2"/>
  <c r="N140" i="33" l="1"/>
  <c r="F140" i="33"/>
  <c r="A141" i="33"/>
  <c r="J140" i="33"/>
  <c r="B140" i="33"/>
  <c r="Q140" i="33"/>
  <c r="I140" i="33"/>
  <c r="P140" i="33"/>
  <c r="H140" i="33"/>
  <c r="M140" i="33"/>
  <c r="L140" i="33"/>
  <c r="E140" i="33"/>
  <c r="D140" i="33"/>
  <c r="C140" i="33"/>
  <c r="O140" i="33"/>
  <c r="K140" i="33"/>
  <c r="G140" i="33"/>
  <c r="M140" i="32"/>
  <c r="E140" i="32"/>
  <c r="A141" i="32"/>
  <c r="K140" i="32"/>
  <c r="C140" i="32"/>
  <c r="J140" i="32"/>
  <c r="I140" i="32"/>
  <c r="H140" i="32"/>
  <c r="Q140" i="32"/>
  <c r="G140" i="32"/>
  <c r="P140" i="32"/>
  <c r="F140" i="32"/>
  <c r="L140" i="32"/>
  <c r="D140" i="32"/>
  <c r="B140" i="32"/>
  <c r="O140" i="32"/>
  <c r="N140" i="32"/>
  <c r="A177" i="25"/>
  <c r="I176" i="25"/>
  <c r="A131" i="2"/>
  <c r="M141" i="33" l="1"/>
  <c r="E141" i="33"/>
  <c r="Q141" i="33"/>
  <c r="I141" i="33"/>
  <c r="P141" i="33"/>
  <c r="H141" i="33"/>
  <c r="O141" i="33"/>
  <c r="G141" i="33"/>
  <c r="L141" i="33"/>
  <c r="K141" i="33"/>
  <c r="D141" i="33"/>
  <c r="C141" i="33"/>
  <c r="A142" i="33"/>
  <c r="B141" i="33"/>
  <c r="N141" i="33"/>
  <c r="J141" i="33"/>
  <c r="F141" i="33"/>
  <c r="A142" i="32"/>
  <c r="K141" i="32"/>
  <c r="C141" i="32"/>
  <c r="Q141" i="32"/>
  <c r="I141" i="32"/>
  <c r="N141" i="32"/>
  <c r="D141" i="32"/>
  <c r="M141" i="32"/>
  <c r="B141" i="32"/>
  <c r="L141" i="32"/>
  <c r="J141" i="32"/>
  <c r="H141" i="32"/>
  <c r="P141" i="32"/>
  <c r="O141" i="32"/>
  <c r="G141" i="32"/>
  <c r="F141" i="32"/>
  <c r="E141" i="32"/>
  <c r="A178" i="25"/>
  <c r="A179" i="25" s="1"/>
  <c r="A180" i="25" s="1"/>
  <c r="A181" i="25" s="1"/>
  <c r="I177" i="25"/>
  <c r="A132" i="2"/>
  <c r="N142" i="33" l="1"/>
  <c r="D142" i="33"/>
  <c r="A143" i="33"/>
  <c r="I142" i="33"/>
  <c r="Q142" i="33"/>
  <c r="G142" i="33"/>
  <c r="P142" i="33"/>
  <c r="F142" i="33"/>
  <c r="M142" i="33"/>
  <c r="L142" i="33"/>
  <c r="C142" i="33"/>
  <c r="B142" i="33"/>
  <c r="K142" i="33"/>
  <c r="E142" i="33"/>
  <c r="O142" i="33"/>
  <c r="A143" i="32"/>
  <c r="K142" i="32"/>
  <c r="Q142" i="32"/>
  <c r="G142" i="32"/>
  <c r="F142" i="32"/>
  <c r="E142" i="32"/>
  <c r="P142" i="32"/>
  <c r="D142" i="32"/>
  <c r="O142" i="32"/>
  <c r="C142" i="32"/>
  <c r="N142" i="32"/>
  <c r="B142" i="32"/>
  <c r="M142" i="32"/>
  <c r="L142" i="32"/>
  <c r="I142" i="32"/>
  <c r="A182" i="25"/>
  <c r="I181" i="25"/>
  <c r="A133" i="2"/>
  <c r="M143" i="33" l="1"/>
  <c r="E143" i="33"/>
  <c r="Q143" i="33"/>
  <c r="I143" i="33"/>
  <c r="P143" i="33"/>
  <c r="H143" i="33"/>
  <c r="O143" i="33"/>
  <c r="G143" i="33"/>
  <c r="L143" i="33"/>
  <c r="K143" i="33"/>
  <c r="D143" i="33"/>
  <c r="C143" i="33"/>
  <c r="A144" i="33"/>
  <c r="B143" i="33"/>
  <c r="N143" i="33"/>
  <c r="J143" i="33"/>
  <c r="F143" i="33"/>
  <c r="Q143" i="32"/>
  <c r="I143" i="32"/>
  <c r="O143" i="32"/>
  <c r="G143" i="32"/>
  <c r="L143" i="32"/>
  <c r="B143" i="32"/>
  <c r="K143" i="32"/>
  <c r="J143" i="32"/>
  <c r="A144" i="32"/>
  <c r="H143" i="32"/>
  <c r="F143" i="32"/>
  <c r="N143" i="32"/>
  <c r="M143" i="32"/>
  <c r="E143" i="32"/>
  <c r="D143" i="32"/>
  <c r="C143" i="32"/>
  <c r="P143" i="32"/>
  <c r="A183" i="25"/>
  <c r="I182" i="25"/>
  <c r="A134" i="2"/>
  <c r="L144" i="33" l="1"/>
  <c r="D144" i="33"/>
  <c r="P144" i="33"/>
  <c r="H144" i="33"/>
  <c r="O144" i="33"/>
  <c r="G144" i="33"/>
  <c r="N144" i="33"/>
  <c r="F144" i="33"/>
  <c r="K144" i="33"/>
  <c r="J144" i="33"/>
  <c r="C144" i="33"/>
  <c r="A145" i="33"/>
  <c r="B144" i="33"/>
  <c r="Q144" i="33"/>
  <c r="M144" i="33"/>
  <c r="I144" i="33"/>
  <c r="E144" i="33"/>
  <c r="P144" i="32"/>
  <c r="H144" i="32"/>
  <c r="O144" i="32"/>
  <c r="G144" i="32"/>
  <c r="M144" i="32"/>
  <c r="E144" i="32"/>
  <c r="D144" i="32"/>
  <c r="Q144" i="32"/>
  <c r="C144" i="32"/>
  <c r="N144" i="32"/>
  <c r="B144" i="32"/>
  <c r="L144" i="32"/>
  <c r="K144" i="32"/>
  <c r="A145" i="32"/>
  <c r="J144" i="32"/>
  <c r="I144" i="32"/>
  <c r="F144" i="32"/>
  <c r="A184" i="25"/>
  <c r="I183" i="25"/>
  <c r="A135" i="2"/>
  <c r="K145" i="33" l="1"/>
  <c r="C145" i="33"/>
  <c r="O145" i="33"/>
  <c r="G145" i="33"/>
  <c r="N145" i="33"/>
  <c r="F145" i="33"/>
  <c r="M145" i="33"/>
  <c r="E145" i="33"/>
  <c r="J145" i="33"/>
  <c r="I145" i="33"/>
  <c r="A146" i="33"/>
  <c r="B145" i="33"/>
  <c r="Q145" i="33"/>
  <c r="P145" i="33"/>
  <c r="D145" i="33"/>
  <c r="L145" i="33"/>
  <c r="H145" i="33"/>
  <c r="N145" i="32"/>
  <c r="F145" i="32"/>
  <c r="M145" i="32"/>
  <c r="E145" i="32"/>
  <c r="K145" i="32"/>
  <c r="C145" i="32"/>
  <c r="O145" i="32"/>
  <c r="G145" i="32"/>
  <c r="P145" i="32"/>
  <c r="L145" i="32"/>
  <c r="J145" i="32"/>
  <c r="I145" i="32"/>
  <c r="H145" i="32"/>
  <c r="Q145" i="32"/>
  <c r="D145" i="32"/>
  <c r="B145" i="32"/>
  <c r="A146" i="32"/>
  <c r="A185" i="25"/>
  <c r="I184" i="25"/>
  <c r="A136" i="2"/>
  <c r="L146" i="33" l="1"/>
  <c r="B146" i="33"/>
  <c r="P146" i="33"/>
  <c r="F146" i="33"/>
  <c r="O146" i="33"/>
  <c r="E146" i="33"/>
  <c r="N146" i="33"/>
  <c r="D146" i="33"/>
  <c r="K146" i="33"/>
  <c r="A147" i="33"/>
  <c r="Q146" i="33"/>
  <c r="M146" i="33"/>
  <c r="G146" i="33"/>
  <c r="C146" i="33"/>
  <c r="O146" i="32"/>
  <c r="E146" i="32"/>
  <c r="N146" i="32"/>
  <c r="D146" i="32"/>
  <c r="L146" i="32"/>
  <c r="B146" i="32"/>
  <c r="P146" i="32"/>
  <c r="F146" i="32"/>
  <c r="Q146" i="32"/>
  <c r="M146" i="32"/>
  <c r="K146" i="32"/>
  <c r="I146" i="32"/>
  <c r="G146" i="32"/>
  <c r="A147" i="32"/>
  <c r="C146" i="32"/>
  <c r="J185" i="25"/>
  <c r="I185" i="25"/>
  <c r="H185" i="25"/>
  <c r="A186" i="25"/>
  <c r="A137" i="2"/>
  <c r="M147" i="33" l="1"/>
  <c r="C147" i="33"/>
  <c r="Q147" i="33"/>
  <c r="G147" i="33"/>
  <c r="P147" i="33"/>
  <c r="F147" i="33"/>
  <c r="O147" i="33"/>
  <c r="E147" i="33"/>
  <c r="L147" i="33"/>
  <c r="K147" i="33"/>
  <c r="B147" i="33"/>
  <c r="A148" i="33"/>
  <c r="N147" i="33"/>
  <c r="D147" i="33"/>
  <c r="O147" i="32"/>
  <c r="E147" i="32"/>
  <c r="N147" i="32"/>
  <c r="D147" i="32"/>
  <c r="L147" i="32"/>
  <c r="B147" i="32"/>
  <c r="P147" i="32"/>
  <c r="F147" i="32"/>
  <c r="Q147" i="32"/>
  <c r="M147" i="32"/>
  <c r="K147" i="32"/>
  <c r="I147" i="32"/>
  <c r="G147" i="32"/>
  <c r="A148" i="32"/>
  <c r="C147" i="32"/>
  <c r="A187" i="25"/>
  <c r="A188" i="25" s="1"/>
  <c r="I186" i="25"/>
  <c r="A138" i="2"/>
  <c r="N148" i="33" l="1"/>
  <c r="D148" i="33"/>
  <c r="A149" i="33"/>
  <c r="I148" i="33"/>
  <c r="Q148" i="33"/>
  <c r="G148" i="33"/>
  <c r="P148" i="33"/>
  <c r="F148" i="33"/>
  <c r="M148" i="33"/>
  <c r="L148" i="33"/>
  <c r="C148" i="33"/>
  <c r="B148" i="33"/>
  <c r="O148" i="33"/>
  <c r="K148" i="33"/>
  <c r="E148" i="33"/>
  <c r="P148" i="32"/>
  <c r="F148" i="32"/>
  <c r="O148" i="32"/>
  <c r="E148" i="32"/>
  <c r="M148" i="32"/>
  <c r="C148" i="32"/>
  <c r="Q148" i="32"/>
  <c r="G148" i="32"/>
  <c r="N148" i="32"/>
  <c r="L148" i="32"/>
  <c r="K148" i="32"/>
  <c r="I148" i="32"/>
  <c r="D148" i="32"/>
  <c r="B148" i="32"/>
  <c r="A149" i="32"/>
  <c r="A189" i="25"/>
  <c r="A139" i="2"/>
  <c r="O149" i="33" l="1"/>
  <c r="E149" i="33"/>
  <c r="K149" i="33"/>
  <c r="A150" i="33"/>
  <c r="Q149" i="33"/>
  <c r="G149" i="33"/>
  <c r="N149" i="33"/>
  <c r="M149" i="33"/>
  <c r="D149" i="33"/>
  <c r="C149" i="33"/>
  <c r="B149" i="33"/>
  <c r="P149" i="33"/>
  <c r="L149" i="33"/>
  <c r="F149" i="33"/>
  <c r="P149" i="32"/>
  <c r="F149" i="32"/>
  <c r="O149" i="32"/>
  <c r="E149" i="32"/>
  <c r="M149" i="32"/>
  <c r="C149" i="32"/>
  <c r="Q149" i="32"/>
  <c r="G149" i="32"/>
  <c r="A150" i="32"/>
  <c r="N149" i="32"/>
  <c r="L149" i="32"/>
  <c r="K149" i="32"/>
  <c r="I149" i="32"/>
  <c r="D149" i="32"/>
  <c r="B149" i="32"/>
  <c r="A190" i="25"/>
  <c r="I189" i="25"/>
  <c r="A140" i="2"/>
  <c r="P150" i="33" l="1"/>
  <c r="F150" i="33"/>
  <c r="L150" i="33"/>
  <c r="B150" i="33"/>
  <c r="K150" i="33"/>
  <c r="A151" i="33"/>
  <c r="O150" i="33"/>
  <c r="N150" i="33"/>
  <c r="E150" i="33"/>
  <c r="D150" i="33"/>
  <c r="C150" i="33"/>
  <c r="M150" i="33"/>
  <c r="G150" i="33"/>
  <c r="Q150" i="33"/>
  <c r="Q150" i="32"/>
  <c r="G150" i="32"/>
  <c r="P150" i="32"/>
  <c r="F150" i="32"/>
  <c r="N150" i="32"/>
  <c r="D150" i="32"/>
  <c r="A151" i="32"/>
  <c r="I150" i="32"/>
  <c r="O150" i="32"/>
  <c r="M150" i="32"/>
  <c r="L150" i="32"/>
  <c r="K150" i="32"/>
  <c r="E150" i="32"/>
  <c r="C150" i="32"/>
  <c r="B150" i="32"/>
  <c r="I190" i="25"/>
  <c r="H190" i="25"/>
  <c r="J190" i="25"/>
  <c r="A191" i="25"/>
  <c r="A192" i="25" s="1"/>
  <c r="A141" i="2"/>
  <c r="Q151" i="33" l="1"/>
  <c r="G151" i="33"/>
  <c r="M151" i="33"/>
  <c r="C151" i="33"/>
  <c r="L151" i="33"/>
  <c r="B151" i="33"/>
  <c r="K151" i="33"/>
  <c r="P151" i="33"/>
  <c r="O151" i="33"/>
  <c r="F151" i="33"/>
  <c r="E151" i="33"/>
  <c r="D151" i="33"/>
  <c r="A152" i="33"/>
  <c r="N151" i="33"/>
  <c r="I151" i="33"/>
  <c r="I151" i="32"/>
  <c r="Q151" i="32"/>
  <c r="G151" i="32"/>
  <c r="O151" i="32"/>
  <c r="E151" i="32"/>
  <c r="A152" i="32"/>
  <c r="K151" i="32"/>
  <c r="B151" i="32"/>
  <c r="P151" i="32"/>
  <c r="N151" i="32"/>
  <c r="M151" i="32"/>
  <c r="L151" i="32"/>
  <c r="D151" i="32"/>
  <c r="C151" i="32"/>
  <c r="F151" i="32"/>
  <c r="A193" i="25"/>
  <c r="I192" i="25"/>
  <c r="A142" i="2"/>
  <c r="A153" i="33" l="1"/>
  <c r="I152" i="33"/>
  <c r="N152" i="33"/>
  <c r="D152" i="33"/>
  <c r="M152" i="33"/>
  <c r="C152" i="33"/>
  <c r="L152" i="33"/>
  <c r="B152" i="33"/>
  <c r="Q152" i="33"/>
  <c r="P152" i="33"/>
  <c r="G152" i="33"/>
  <c r="F152" i="33"/>
  <c r="E152" i="33"/>
  <c r="O152" i="33"/>
  <c r="K152" i="33"/>
  <c r="I152" i="32"/>
  <c r="Q152" i="32"/>
  <c r="G152" i="32"/>
  <c r="O152" i="32"/>
  <c r="E152" i="32"/>
  <c r="A153" i="32"/>
  <c r="K152" i="32"/>
  <c r="B152" i="32"/>
  <c r="P152" i="32"/>
  <c r="N152" i="32"/>
  <c r="M152" i="32"/>
  <c r="L152" i="32"/>
  <c r="F152" i="32"/>
  <c r="D152" i="32"/>
  <c r="C152" i="32"/>
  <c r="I193" i="25"/>
  <c r="A194" i="25"/>
  <c r="A143" i="2"/>
  <c r="O153" i="33" l="1"/>
  <c r="G153" i="33"/>
  <c r="K153" i="33"/>
  <c r="A154" i="33"/>
  <c r="J153" i="33"/>
  <c r="B153" i="33"/>
  <c r="Q153" i="33"/>
  <c r="I153" i="33"/>
  <c r="P153" i="33"/>
  <c r="C153" i="33"/>
  <c r="H153" i="33"/>
  <c r="F153" i="33"/>
  <c r="E153" i="33"/>
  <c r="N153" i="33"/>
  <c r="M153" i="33"/>
  <c r="L153" i="33"/>
  <c r="D153" i="33"/>
  <c r="P153" i="32"/>
  <c r="H153" i="32"/>
  <c r="O153" i="32"/>
  <c r="G153" i="32"/>
  <c r="M153" i="32"/>
  <c r="E153" i="32"/>
  <c r="Q153" i="32"/>
  <c r="I153" i="32"/>
  <c r="B153" i="32"/>
  <c r="N153" i="32"/>
  <c r="L153" i="32"/>
  <c r="K153" i="32"/>
  <c r="J153" i="32"/>
  <c r="A154" i="32"/>
  <c r="I154" i="32" s="1"/>
  <c r="F153" i="32"/>
  <c r="D153" i="32"/>
  <c r="C153" i="32"/>
  <c r="A195" i="25"/>
  <c r="I194" i="25"/>
  <c r="A144" i="2"/>
  <c r="P154" i="33" l="1"/>
  <c r="F154" i="33"/>
  <c r="M154" i="33"/>
  <c r="C154" i="33"/>
  <c r="L154" i="33"/>
  <c r="B154" i="33"/>
  <c r="K154" i="33"/>
  <c r="A155" i="33"/>
  <c r="I154" i="33"/>
  <c r="N154" i="33"/>
  <c r="G154" i="33"/>
  <c r="E154" i="33"/>
  <c r="Q154" i="33"/>
  <c r="D154" i="33"/>
  <c r="O154" i="33"/>
  <c r="N154" i="32"/>
  <c r="F154" i="32"/>
  <c r="M154" i="32"/>
  <c r="E154" i="32"/>
  <c r="A155" i="32"/>
  <c r="K154" i="32"/>
  <c r="C154" i="32"/>
  <c r="O154" i="32"/>
  <c r="G154" i="32"/>
  <c r="P154" i="32"/>
  <c r="L154" i="32"/>
  <c r="Q154" i="32"/>
  <c r="B154" i="32"/>
  <c r="D154" i="32"/>
  <c r="A196" i="25"/>
  <c r="I195" i="25"/>
  <c r="A145" i="2"/>
  <c r="O155" i="33" l="1"/>
  <c r="G155" i="33"/>
  <c r="L155" i="33"/>
  <c r="D155" i="33"/>
  <c r="K155" i="33"/>
  <c r="C155" i="33"/>
  <c r="A156" i="33"/>
  <c r="B155" i="33"/>
  <c r="Q155" i="33"/>
  <c r="F155" i="33"/>
  <c r="P155" i="33"/>
  <c r="N155" i="33"/>
  <c r="M155" i="33"/>
  <c r="E155" i="33"/>
  <c r="L155" i="32"/>
  <c r="D155" i="32"/>
  <c r="A156" i="32"/>
  <c r="K155" i="32"/>
  <c r="C155" i="32"/>
  <c r="P155" i="32"/>
  <c r="F155" i="32"/>
  <c r="O155" i="32"/>
  <c r="E155" i="32"/>
  <c r="M155" i="32"/>
  <c r="Q155" i="32"/>
  <c r="G155" i="32"/>
  <c r="N155" i="32"/>
  <c r="J155" i="32"/>
  <c r="I155" i="32"/>
  <c r="H155" i="32"/>
  <c r="B155" i="32"/>
  <c r="A197" i="25"/>
  <c r="A198" i="25" s="1"/>
  <c r="A146" i="2"/>
  <c r="N156" i="33" l="1"/>
  <c r="F156" i="33"/>
  <c r="K156" i="33"/>
  <c r="C156" i="33"/>
  <c r="A157" i="33"/>
  <c r="B156" i="33"/>
  <c r="Q156" i="33"/>
  <c r="P156" i="33"/>
  <c r="L156" i="33"/>
  <c r="O156" i="33"/>
  <c r="G156" i="33"/>
  <c r="E156" i="33"/>
  <c r="D156" i="33"/>
  <c r="M156" i="33"/>
  <c r="J156" i="32"/>
  <c r="B156" i="32"/>
  <c r="Q156" i="32"/>
  <c r="I156" i="32"/>
  <c r="H156" i="32"/>
  <c r="A157" i="32"/>
  <c r="I157" i="32" s="1"/>
  <c r="G156" i="32"/>
  <c r="O156" i="32"/>
  <c r="E156" i="32"/>
  <c r="K156" i="32"/>
  <c r="P156" i="32"/>
  <c r="N156" i="32"/>
  <c r="M156" i="32"/>
  <c r="L156" i="32"/>
  <c r="F156" i="32"/>
  <c r="D156" i="32"/>
  <c r="C156" i="32"/>
  <c r="A199" i="25"/>
  <c r="I198" i="25"/>
  <c r="A147" i="2"/>
  <c r="O157" i="33" l="1"/>
  <c r="E157" i="33"/>
  <c r="L157" i="33"/>
  <c r="B157" i="33"/>
  <c r="K157" i="33"/>
  <c r="A158" i="33"/>
  <c r="Q157" i="33"/>
  <c r="G157" i="33"/>
  <c r="P157" i="33"/>
  <c r="D157" i="33"/>
  <c r="C157" i="33"/>
  <c r="N157" i="33"/>
  <c r="M157" i="33"/>
  <c r="F157" i="33"/>
  <c r="P157" i="32"/>
  <c r="O157" i="32"/>
  <c r="G157" i="32"/>
  <c r="L157" i="32"/>
  <c r="B157" i="32"/>
  <c r="K157" i="32"/>
  <c r="A158" i="32"/>
  <c r="M157" i="32"/>
  <c r="C157" i="32"/>
  <c r="D157" i="32"/>
  <c r="Q157" i="32"/>
  <c r="N157" i="32"/>
  <c r="F157" i="32"/>
  <c r="E157" i="32"/>
  <c r="A200" i="25"/>
  <c r="A201" i="25" s="1"/>
  <c r="A202" i="25" s="1"/>
  <c r="I199" i="25"/>
  <c r="A148" i="2"/>
  <c r="N158" i="33" l="1"/>
  <c r="F158" i="33"/>
  <c r="K158" i="33"/>
  <c r="C158" i="33"/>
  <c r="A159" i="33"/>
  <c r="B158" i="33"/>
  <c r="Q158" i="33"/>
  <c r="P158" i="33"/>
  <c r="L158" i="33"/>
  <c r="G158" i="33"/>
  <c r="E158" i="33"/>
  <c r="O158" i="33"/>
  <c r="M158" i="33"/>
  <c r="D158" i="33"/>
  <c r="N158" i="32"/>
  <c r="F158" i="32"/>
  <c r="M158" i="32"/>
  <c r="E158" i="32"/>
  <c r="P158" i="32"/>
  <c r="D158" i="32"/>
  <c r="O158" i="32"/>
  <c r="C158" i="32"/>
  <c r="K158" i="32"/>
  <c r="Q158" i="32"/>
  <c r="G158" i="32"/>
  <c r="H158" i="32"/>
  <c r="B158" i="32"/>
  <c r="A159" i="32"/>
  <c r="L158" i="32"/>
  <c r="J158" i="32"/>
  <c r="I158" i="32"/>
  <c r="N202" i="25"/>
  <c r="C202" i="25"/>
  <c r="D202" i="25"/>
  <c r="M202" i="25"/>
  <c r="E202" i="25"/>
  <c r="L202" i="25"/>
  <c r="Q202" i="25"/>
  <c r="I202" i="25"/>
  <c r="H202" i="25"/>
  <c r="J202" i="25"/>
  <c r="B202" i="25"/>
  <c r="O202" i="25"/>
  <c r="G202" i="25"/>
  <c r="P202" i="25"/>
  <c r="F202" i="25"/>
  <c r="K202" i="25"/>
  <c r="A149" i="2"/>
  <c r="M159" i="33" l="1"/>
  <c r="E159" i="33"/>
  <c r="A160" i="33"/>
  <c r="B159" i="33"/>
  <c r="Q159" i="33"/>
  <c r="P159" i="33"/>
  <c r="O159" i="33"/>
  <c r="G159" i="33"/>
  <c r="D159" i="33"/>
  <c r="N159" i="33"/>
  <c r="L159" i="33"/>
  <c r="K159" i="33"/>
  <c r="C159" i="33"/>
  <c r="F159" i="33"/>
  <c r="L159" i="32"/>
  <c r="D159" i="32"/>
  <c r="A160" i="32"/>
  <c r="K159" i="32"/>
  <c r="C159" i="32"/>
  <c r="H159" i="32"/>
  <c r="Q159" i="32"/>
  <c r="G159" i="32"/>
  <c r="O159" i="32"/>
  <c r="E159" i="32"/>
  <c r="I159" i="32"/>
  <c r="J159" i="32"/>
  <c r="F159" i="32"/>
  <c r="B159" i="32"/>
  <c r="N159" i="32"/>
  <c r="M159" i="32"/>
  <c r="P159" i="32"/>
  <c r="A150" i="2"/>
  <c r="L160" i="33" l="1"/>
  <c r="D160" i="33"/>
  <c r="Q160" i="33"/>
  <c r="P160" i="33"/>
  <c r="O160" i="33"/>
  <c r="G160" i="33"/>
  <c r="N160" i="33"/>
  <c r="F160" i="33"/>
  <c r="A161" i="33"/>
  <c r="M160" i="33"/>
  <c r="E160" i="33"/>
  <c r="C160" i="33"/>
  <c r="K160" i="33"/>
  <c r="B160" i="33"/>
  <c r="J160" i="32"/>
  <c r="B160" i="32"/>
  <c r="Q160" i="32"/>
  <c r="I160" i="32"/>
  <c r="L160" i="32"/>
  <c r="K160" i="32"/>
  <c r="A161" i="32"/>
  <c r="G160" i="32"/>
  <c r="M160" i="32"/>
  <c r="C160" i="32"/>
  <c r="N160" i="32"/>
  <c r="H160" i="32"/>
  <c r="F160" i="32"/>
  <c r="E160" i="32"/>
  <c r="D160" i="32"/>
  <c r="P160" i="32"/>
  <c r="O160" i="32"/>
  <c r="A151" i="2"/>
  <c r="K161" i="33" l="1"/>
  <c r="C161" i="33"/>
  <c r="P161" i="33"/>
  <c r="O161" i="33"/>
  <c r="G161" i="33"/>
  <c r="N161" i="33"/>
  <c r="F161" i="33"/>
  <c r="M161" i="33"/>
  <c r="E161" i="33"/>
  <c r="L161" i="33"/>
  <c r="B161" i="33"/>
  <c r="A162" i="33"/>
  <c r="D161" i="33"/>
  <c r="Q161" i="33"/>
  <c r="P161" i="32"/>
  <c r="H161" i="32"/>
  <c r="O161" i="32"/>
  <c r="G161" i="32"/>
  <c r="N161" i="32"/>
  <c r="D161" i="32"/>
  <c r="M161" i="32"/>
  <c r="C161" i="32"/>
  <c r="K161" i="32"/>
  <c r="Q161" i="32"/>
  <c r="E161" i="32"/>
  <c r="L161" i="32"/>
  <c r="J161" i="32"/>
  <c r="I161" i="32"/>
  <c r="F161" i="32"/>
  <c r="A162" i="32"/>
  <c r="B161" i="32"/>
  <c r="A152" i="2"/>
  <c r="M162" i="33" l="1"/>
  <c r="L162" i="33"/>
  <c r="B162" i="33"/>
  <c r="A163" i="33"/>
  <c r="G162" i="33"/>
  <c r="Q162" i="33"/>
  <c r="F162" i="33"/>
  <c r="P162" i="33"/>
  <c r="E162" i="33"/>
  <c r="O162" i="33"/>
  <c r="D162" i="33"/>
  <c r="I162" i="33"/>
  <c r="C162" i="33"/>
  <c r="N162" i="33"/>
  <c r="K162" i="33"/>
  <c r="P162" i="32"/>
  <c r="F162" i="32"/>
  <c r="O162" i="32"/>
  <c r="E162" i="32"/>
  <c r="I162" i="32"/>
  <c r="A163" i="32"/>
  <c r="G162" i="32"/>
  <c r="Q162" i="32"/>
  <c r="C162" i="32"/>
  <c r="K162" i="32"/>
  <c r="N162" i="32"/>
  <c r="M162" i="32"/>
  <c r="L162" i="32"/>
  <c r="D162" i="32"/>
  <c r="B162" i="32"/>
  <c r="A153" i="2"/>
  <c r="N163" i="33" l="1"/>
  <c r="D163" i="33"/>
  <c r="P163" i="33"/>
  <c r="E163" i="33"/>
  <c r="L163" i="33"/>
  <c r="K163" i="33"/>
  <c r="I163" i="33"/>
  <c r="A164" i="33"/>
  <c r="G163" i="33"/>
  <c r="C163" i="33"/>
  <c r="Q163" i="33"/>
  <c r="O163" i="33"/>
  <c r="M163" i="33"/>
  <c r="B163" i="33"/>
  <c r="F163" i="33"/>
  <c r="P163" i="32"/>
  <c r="F163" i="32"/>
  <c r="O163" i="32"/>
  <c r="E163" i="32"/>
  <c r="N163" i="32"/>
  <c r="B163" i="32"/>
  <c r="M163" i="32"/>
  <c r="K163" i="32"/>
  <c r="Q163" i="32"/>
  <c r="C163" i="32"/>
  <c r="D163" i="32"/>
  <c r="A164" i="32"/>
  <c r="G163" i="32"/>
  <c r="L163" i="32"/>
  <c r="I163" i="32"/>
  <c r="A154" i="2"/>
  <c r="O164" i="33" l="1"/>
  <c r="E164" i="33"/>
  <c r="P164" i="33"/>
  <c r="D164" i="33"/>
  <c r="N164" i="33"/>
  <c r="C164" i="33"/>
  <c r="M164" i="33"/>
  <c r="B164" i="33"/>
  <c r="L164" i="33"/>
  <c r="Q164" i="33"/>
  <c r="K164" i="33"/>
  <c r="G164" i="33"/>
  <c r="F164" i="33"/>
  <c r="A165" i="33"/>
  <c r="P164" i="32"/>
  <c r="F164" i="32"/>
  <c r="O164" i="32"/>
  <c r="E164" i="32"/>
  <c r="I164" i="32"/>
  <c r="A165" i="32"/>
  <c r="G164" i="32"/>
  <c r="Q164" i="32"/>
  <c r="C164" i="32"/>
  <c r="K164" i="32"/>
  <c r="L164" i="32"/>
  <c r="D164" i="32"/>
  <c r="B164" i="32"/>
  <c r="N164" i="32"/>
  <c r="M164" i="32"/>
  <c r="A155" i="2"/>
  <c r="N165" i="33" l="1"/>
  <c r="F165" i="33"/>
  <c r="K165" i="33"/>
  <c r="B165" i="33"/>
  <c r="Q165" i="33"/>
  <c r="P165" i="33"/>
  <c r="G165" i="33"/>
  <c r="O165" i="33"/>
  <c r="E165" i="33"/>
  <c r="M165" i="33"/>
  <c r="D165" i="33"/>
  <c r="C165" i="33"/>
  <c r="A166" i="33"/>
  <c r="L165" i="33"/>
  <c r="N165" i="32"/>
  <c r="F165" i="32"/>
  <c r="M165" i="32"/>
  <c r="E165" i="32"/>
  <c r="A166" i="32"/>
  <c r="H165" i="32"/>
  <c r="Q165" i="32"/>
  <c r="G165" i="32"/>
  <c r="P165" i="32"/>
  <c r="B165" i="32"/>
  <c r="O165" i="32"/>
  <c r="K165" i="32"/>
  <c r="C165" i="32"/>
  <c r="L165" i="32"/>
  <c r="J165" i="32"/>
  <c r="I165" i="32"/>
  <c r="D165" i="32"/>
  <c r="A156" i="2"/>
  <c r="M166" i="33" l="1"/>
  <c r="E166" i="33"/>
  <c r="L166" i="33"/>
  <c r="C166" i="33"/>
  <c r="A167" i="33"/>
  <c r="I166" i="33"/>
  <c r="Q166" i="33"/>
  <c r="H166" i="33"/>
  <c r="P166" i="33"/>
  <c r="G166" i="33"/>
  <c r="O166" i="33"/>
  <c r="F166" i="33"/>
  <c r="D166" i="33"/>
  <c r="N166" i="33"/>
  <c r="K166" i="33"/>
  <c r="B166" i="33"/>
  <c r="J166" i="33"/>
  <c r="M166" i="32"/>
  <c r="E166" i="32"/>
  <c r="L166" i="32"/>
  <c r="D166" i="32"/>
  <c r="K166" i="32"/>
  <c r="J166" i="32"/>
  <c r="O166" i="32"/>
  <c r="N166" i="32"/>
  <c r="H166" i="32"/>
  <c r="P166" i="32"/>
  <c r="B166" i="32"/>
  <c r="C166" i="32"/>
  <c r="A167" i="32"/>
  <c r="Q166" i="32"/>
  <c r="I166" i="32"/>
  <c r="G166" i="32"/>
  <c r="F166" i="32"/>
  <c r="A157" i="2"/>
  <c r="L167" i="33" l="1"/>
  <c r="D167" i="33"/>
  <c r="N167" i="33"/>
  <c r="E167" i="33"/>
  <c r="J167" i="33"/>
  <c r="A168" i="33"/>
  <c r="I167" i="33"/>
  <c r="Q167" i="33"/>
  <c r="H167" i="33"/>
  <c r="P167" i="33"/>
  <c r="G167" i="33"/>
  <c r="M167" i="33"/>
  <c r="B167" i="33"/>
  <c r="K167" i="33"/>
  <c r="F167" i="33"/>
  <c r="C167" i="33"/>
  <c r="O167" i="33"/>
  <c r="L167" i="32"/>
  <c r="D167" i="32"/>
  <c r="K167" i="32"/>
  <c r="C167" i="32"/>
  <c r="P167" i="32"/>
  <c r="F167" i="32"/>
  <c r="O167" i="32"/>
  <c r="E167" i="32"/>
  <c r="J167" i="32"/>
  <c r="I167" i="32"/>
  <c r="G167" i="32"/>
  <c r="M167" i="32"/>
  <c r="N167" i="32"/>
  <c r="H167" i="32"/>
  <c r="B167" i="32"/>
  <c r="Q167" i="32"/>
  <c r="A168" i="32"/>
  <c r="A158" i="2"/>
  <c r="K168" i="33" l="1"/>
  <c r="C168" i="33"/>
  <c r="O168" i="33"/>
  <c r="F168" i="33"/>
  <c r="L168" i="33"/>
  <c r="B168" i="33"/>
  <c r="J168" i="33"/>
  <c r="A169" i="33"/>
  <c r="I168" i="33"/>
  <c r="Q168" i="33"/>
  <c r="H168" i="33"/>
  <c r="G168" i="33"/>
  <c r="E168" i="33"/>
  <c r="D168" i="33"/>
  <c r="P168" i="33"/>
  <c r="N168" i="33"/>
  <c r="M168" i="33"/>
  <c r="A169" i="32"/>
  <c r="K168" i="32"/>
  <c r="C168" i="32"/>
  <c r="J168" i="32"/>
  <c r="B168" i="32"/>
  <c r="I168" i="32"/>
  <c r="H168" i="32"/>
  <c r="G168" i="32"/>
  <c r="F168" i="32"/>
  <c r="P168" i="32"/>
  <c r="D168" i="32"/>
  <c r="L168" i="32"/>
  <c r="Q168" i="32"/>
  <c r="O168" i="32"/>
  <c r="N168" i="32"/>
  <c r="M168" i="32"/>
  <c r="E168" i="32"/>
  <c r="A159" i="2"/>
  <c r="A170" i="33" l="1"/>
  <c r="J169" i="33"/>
  <c r="B169" i="33"/>
  <c r="P169" i="33"/>
  <c r="G169" i="33"/>
  <c r="M169" i="33"/>
  <c r="D169" i="33"/>
  <c r="L169" i="33"/>
  <c r="C169" i="33"/>
  <c r="K169" i="33"/>
  <c r="I169" i="33"/>
  <c r="E169" i="33"/>
  <c r="O169" i="33"/>
  <c r="N169" i="33"/>
  <c r="H169" i="33"/>
  <c r="Q169" i="33"/>
  <c r="F169" i="33"/>
  <c r="Q169" i="32"/>
  <c r="I169" i="32"/>
  <c r="P169" i="32"/>
  <c r="H169" i="32"/>
  <c r="M169" i="32"/>
  <c r="C169" i="32"/>
  <c r="L169" i="32"/>
  <c r="B169" i="32"/>
  <c r="A170" i="32"/>
  <c r="E169" i="32"/>
  <c r="D169" i="32"/>
  <c r="N169" i="32"/>
  <c r="F169" i="32"/>
  <c r="G169" i="32"/>
  <c r="O169" i="32"/>
  <c r="K169" i="32"/>
  <c r="J169" i="32"/>
  <c r="A160" i="2"/>
  <c r="K170" i="33" l="1"/>
  <c r="I170" i="33"/>
  <c r="P170" i="33"/>
  <c r="E170" i="33"/>
  <c r="O170" i="33"/>
  <c r="D170" i="33"/>
  <c r="N170" i="33"/>
  <c r="C170" i="33"/>
  <c r="M170" i="33"/>
  <c r="B170" i="33"/>
  <c r="L170" i="33"/>
  <c r="A171" i="33"/>
  <c r="G170" i="33"/>
  <c r="F170" i="33"/>
  <c r="Q170" i="33"/>
  <c r="Q170" i="32"/>
  <c r="G170" i="32"/>
  <c r="P170" i="32"/>
  <c r="F170" i="32"/>
  <c r="A171" i="32"/>
  <c r="E170" i="32"/>
  <c r="D170" i="32"/>
  <c r="O170" i="32"/>
  <c r="N170" i="32"/>
  <c r="L170" i="32"/>
  <c r="B170" i="32"/>
  <c r="M170" i="32"/>
  <c r="K170" i="32"/>
  <c r="I170" i="32"/>
  <c r="C170" i="32"/>
  <c r="A161" i="2"/>
  <c r="L171" i="33" l="1"/>
  <c r="B171" i="33"/>
  <c r="N171" i="33"/>
  <c r="C171" i="33"/>
  <c r="I171" i="33"/>
  <c r="A172" i="33"/>
  <c r="G171" i="33"/>
  <c r="Q171" i="33"/>
  <c r="F171" i="33"/>
  <c r="P171" i="33"/>
  <c r="E171" i="33"/>
  <c r="K171" i="33"/>
  <c r="D171" i="33"/>
  <c r="O171" i="33"/>
  <c r="M171" i="33"/>
  <c r="Q171" i="32"/>
  <c r="G171" i="32"/>
  <c r="P171" i="32"/>
  <c r="F171" i="32"/>
  <c r="M171" i="32"/>
  <c r="L171" i="32"/>
  <c r="O171" i="32"/>
  <c r="N171" i="32"/>
  <c r="I171" i="32"/>
  <c r="B171" i="32"/>
  <c r="C171" i="32"/>
  <c r="A172" i="32"/>
  <c r="E171" i="32"/>
  <c r="D171" i="32"/>
  <c r="K171" i="32"/>
  <c r="A162" i="2"/>
  <c r="K172" i="33" l="1"/>
  <c r="C172" i="33"/>
  <c r="O172" i="33"/>
  <c r="F172" i="33"/>
  <c r="L172" i="33"/>
  <c r="B172" i="33"/>
  <c r="J172" i="33"/>
  <c r="A173" i="33"/>
  <c r="I172" i="33"/>
  <c r="Q172" i="33"/>
  <c r="H172" i="33"/>
  <c r="E172" i="33"/>
  <c r="P172" i="33"/>
  <c r="N172" i="33"/>
  <c r="M172" i="33"/>
  <c r="D172" i="33"/>
  <c r="G172" i="33"/>
  <c r="O172" i="32"/>
  <c r="G172" i="32"/>
  <c r="N172" i="32"/>
  <c r="F172" i="32"/>
  <c r="Q172" i="32"/>
  <c r="E172" i="32"/>
  <c r="P172" i="32"/>
  <c r="D172" i="32"/>
  <c r="K172" i="32"/>
  <c r="J172" i="32"/>
  <c r="H172" i="32"/>
  <c r="L172" i="32"/>
  <c r="M172" i="32"/>
  <c r="I172" i="32"/>
  <c r="C172" i="32"/>
  <c r="B172" i="32"/>
  <c r="A173" i="32"/>
  <c r="A163" i="2"/>
  <c r="L173" i="33" l="1"/>
  <c r="B173" i="33"/>
  <c r="A174" i="33"/>
  <c r="G173" i="33"/>
  <c r="O173" i="33"/>
  <c r="D173" i="33"/>
  <c r="N173" i="33"/>
  <c r="C173" i="33"/>
  <c r="M173" i="33"/>
  <c r="K173" i="33"/>
  <c r="P173" i="33"/>
  <c r="F173" i="33"/>
  <c r="E173" i="33"/>
  <c r="Q173" i="33"/>
  <c r="O173" i="32"/>
  <c r="E173" i="32"/>
  <c r="N173" i="32"/>
  <c r="D173" i="32"/>
  <c r="K173" i="32"/>
  <c r="I173" i="32"/>
  <c r="G173" i="32"/>
  <c r="F173" i="32"/>
  <c r="B173" i="32"/>
  <c r="L173" i="32"/>
  <c r="A174" i="32"/>
  <c r="Q173" i="32"/>
  <c r="P173" i="32"/>
  <c r="M173" i="32"/>
  <c r="C173" i="32"/>
  <c r="A164" i="2"/>
  <c r="M174" i="33" l="1"/>
  <c r="C174" i="33"/>
  <c r="L174" i="33"/>
  <c r="A175" i="33"/>
  <c r="G174" i="33"/>
  <c r="Q174" i="33"/>
  <c r="F174" i="33"/>
  <c r="P174" i="33"/>
  <c r="E174" i="33"/>
  <c r="O174" i="33"/>
  <c r="D174" i="33"/>
  <c r="K174" i="33"/>
  <c r="B174" i="33"/>
  <c r="N174" i="33"/>
  <c r="O174" i="32"/>
  <c r="E174" i="32"/>
  <c r="N174" i="32"/>
  <c r="D174" i="32"/>
  <c r="Q174" i="32"/>
  <c r="C174" i="32"/>
  <c r="P174" i="32"/>
  <c r="B174" i="32"/>
  <c r="G174" i="32"/>
  <c r="F174" i="32"/>
  <c r="I174" i="32"/>
  <c r="K174" i="32"/>
  <c r="A175" i="32"/>
  <c r="M174" i="32"/>
  <c r="L174" i="32"/>
  <c r="A165" i="2"/>
  <c r="L175" i="33" l="1"/>
  <c r="D175" i="33"/>
  <c r="N175" i="33"/>
  <c r="E175" i="33"/>
  <c r="J175" i="33"/>
  <c r="A176" i="33"/>
  <c r="I175" i="33"/>
  <c r="Q175" i="33"/>
  <c r="H175" i="33"/>
  <c r="P175" i="33"/>
  <c r="G175" i="33"/>
  <c r="F175" i="33"/>
  <c r="O175" i="33"/>
  <c r="M175" i="33"/>
  <c r="C175" i="33"/>
  <c r="B175" i="33"/>
  <c r="K175" i="33"/>
  <c r="M175" i="32"/>
  <c r="E175" i="32"/>
  <c r="L175" i="32"/>
  <c r="D175" i="32"/>
  <c r="A176" i="32"/>
  <c r="I175" i="32"/>
  <c r="H175" i="32"/>
  <c r="Q175" i="32"/>
  <c r="C175" i="32"/>
  <c r="P175" i="32"/>
  <c r="B175" i="32"/>
  <c r="N175" i="32"/>
  <c r="F175" i="32"/>
  <c r="O175" i="32"/>
  <c r="K175" i="32"/>
  <c r="J175" i="32"/>
  <c r="G175" i="32"/>
  <c r="A166" i="2"/>
  <c r="K176" i="33" l="1"/>
  <c r="C176" i="33"/>
  <c r="O176" i="33"/>
  <c r="F176" i="33"/>
  <c r="L176" i="33"/>
  <c r="B176" i="33"/>
  <c r="J176" i="33"/>
  <c r="A177" i="33"/>
  <c r="I176" i="33"/>
  <c r="Q176" i="33"/>
  <c r="H176" i="33"/>
  <c r="N176" i="33"/>
  <c r="M176" i="33"/>
  <c r="D176" i="33"/>
  <c r="P176" i="33"/>
  <c r="G176" i="33"/>
  <c r="E176" i="33"/>
  <c r="A177" i="32"/>
  <c r="K176" i="32"/>
  <c r="C176" i="32"/>
  <c r="J176" i="32"/>
  <c r="B176" i="32"/>
  <c r="M176" i="32"/>
  <c r="L176" i="32"/>
  <c r="O176" i="32"/>
  <c r="N176" i="32"/>
  <c r="H176" i="32"/>
  <c r="P176" i="32"/>
  <c r="D176" i="32"/>
  <c r="E176" i="32"/>
  <c r="Q176" i="32"/>
  <c r="F176" i="32"/>
  <c r="I176" i="32"/>
  <c r="G176" i="32"/>
  <c r="A167" i="2"/>
  <c r="L177" i="33" l="1"/>
  <c r="B177" i="33"/>
  <c r="A178" i="33"/>
  <c r="G177" i="33"/>
  <c r="O177" i="33"/>
  <c r="D177" i="33"/>
  <c r="N177" i="33"/>
  <c r="C177" i="33"/>
  <c r="M177" i="33"/>
  <c r="K177" i="33"/>
  <c r="I177" i="33"/>
  <c r="F177" i="33"/>
  <c r="E177" i="33"/>
  <c r="P177" i="33"/>
  <c r="Q177" i="33"/>
  <c r="A178" i="32"/>
  <c r="K177" i="32"/>
  <c r="I177" i="32"/>
  <c r="Q177" i="32"/>
  <c r="E177" i="32"/>
  <c r="P177" i="32"/>
  <c r="D177" i="32"/>
  <c r="M177" i="32"/>
  <c r="L177" i="32"/>
  <c r="F177" i="32"/>
  <c r="C177" i="32"/>
  <c r="N177" i="32"/>
  <c r="O177" i="32"/>
  <c r="G177" i="32"/>
  <c r="B177" i="32"/>
  <c r="A168" i="2"/>
  <c r="L178" i="33" l="1"/>
  <c r="C178" i="33"/>
  <c r="K178" i="33"/>
  <c r="Q178" i="33"/>
  <c r="G178" i="33"/>
  <c r="P178" i="33"/>
  <c r="F178" i="33"/>
  <c r="O178" i="33"/>
  <c r="E178" i="33"/>
  <c r="N178" i="33"/>
  <c r="D178" i="33"/>
  <c r="H178" i="33"/>
  <c r="B178" i="33"/>
  <c r="A179" i="33"/>
  <c r="M178" i="33"/>
  <c r="I178" i="33"/>
  <c r="I178" i="32"/>
  <c r="Q178" i="32"/>
  <c r="H178" i="32"/>
  <c r="L178" i="32"/>
  <c r="K178" i="32"/>
  <c r="G178" i="32"/>
  <c r="F178" i="32"/>
  <c r="A179" i="32"/>
  <c r="D178" i="32"/>
  <c r="P178" i="32"/>
  <c r="C178" i="32"/>
  <c r="M178" i="32"/>
  <c r="B178" i="32"/>
  <c r="O178" i="32"/>
  <c r="N178" i="32"/>
  <c r="E178" i="32"/>
  <c r="A169" i="2"/>
  <c r="K179" i="33" l="1"/>
  <c r="C179" i="33"/>
  <c r="N179" i="33"/>
  <c r="F179" i="33"/>
  <c r="O179" i="33"/>
  <c r="D179" i="33"/>
  <c r="A180" i="33"/>
  <c r="Q179" i="33"/>
  <c r="G179" i="33"/>
  <c r="P179" i="33"/>
  <c r="M179" i="33"/>
  <c r="B179" i="33"/>
  <c r="E179" i="33"/>
  <c r="L179" i="33"/>
  <c r="P179" i="32"/>
  <c r="H179" i="32"/>
  <c r="O179" i="32"/>
  <c r="G179" i="32"/>
  <c r="N179" i="32"/>
  <c r="D179" i="32"/>
  <c r="M179" i="32"/>
  <c r="C179" i="32"/>
  <c r="F179" i="32"/>
  <c r="A180" i="32"/>
  <c r="E179" i="32"/>
  <c r="Q179" i="32"/>
  <c r="L179" i="32"/>
  <c r="I179" i="32"/>
  <c r="K179" i="32"/>
  <c r="J179" i="32"/>
  <c r="B179" i="32"/>
  <c r="A170" i="2"/>
  <c r="A181" i="33" l="1"/>
  <c r="B180" i="33"/>
  <c r="M180" i="33"/>
  <c r="E180" i="33"/>
  <c r="O180" i="33"/>
  <c r="D180" i="33"/>
  <c r="N180" i="33"/>
  <c r="C180" i="33"/>
  <c r="L180" i="33"/>
  <c r="K180" i="33"/>
  <c r="P180" i="33"/>
  <c r="G180" i="33"/>
  <c r="Q180" i="33"/>
  <c r="F180" i="33"/>
  <c r="N180" i="32"/>
  <c r="F180" i="32"/>
  <c r="M180" i="32"/>
  <c r="E180" i="32"/>
  <c r="H180" i="32"/>
  <c r="Q180" i="32"/>
  <c r="G180" i="32"/>
  <c r="P180" i="32"/>
  <c r="B180" i="32"/>
  <c r="O180" i="32"/>
  <c r="K180" i="32"/>
  <c r="J180" i="32"/>
  <c r="A181" i="32"/>
  <c r="C180" i="32"/>
  <c r="D180" i="32"/>
  <c r="L180" i="32"/>
  <c r="I180" i="32"/>
  <c r="A171" i="2"/>
  <c r="Q181" i="33" l="1"/>
  <c r="I181" i="33"/>
  <c r="L181" i="33"/>
  <c r="D181" i="33"/>
  <c r="M181" i="33"/>
  <c r="B181" i="33"/>
  <c r="H181" i="33"/>
  <c r="A182" i="33"/>
  <c r="G181" i="33"/>
  <c r="P181" i="33"/>
  <c r="F181" i="33"/>
  <c r="O181" i="33"/>
  <c r="E181" i="33"/>
  <c r="K181" i="33"/>
  <c r="J181" i="33"/>
  <c r="C181" i="33"/>
  <c r="N181" i="33"/>
  <c r="L181" i="32"/>
  <c r="D181" i="32"/>
  <c r="A182" i="32"/>
  <c r="K181" i="32"/>
  <c r="C181" i="32"/>
  <c r="J181" i="32"/>
  <c r="I181" i="32"/>
  <c r="N181" i="32"/>
  <c r="M181" i="32"/>
  <c r="G181" i="32"/>
  <c r="F181" i="32"/>
  <c r="O181" i="32"/>
  <c r="Q181" i="32"/>
  <c r="P181" i="32"/>
  <c r="H181" i="32"/>
  <c r="E181" i="32"/>
  <c r="B181" i="32"/>
  <c r="A172" i="2"/>
  <c r="P182" i="33" l="1"/>
  <c r="H182" i="33"/>
  <c r="K182" i="33"/>
  <c r="C182" i="33"/>
  <c r="Q182" i="33"/>
  <c r="F182" i="33"/>
  <c r="M182" i="33"/>
  <c r="B182" i="33"/>
  <c r="L182" i="33"/>
  <c r="J182" i="33"/>
  <c r="I182" i="33"/>
  <c r="A183" i="33"/>
  <c r="G182" i="33"/>
  <c r="E182" i="33"/>
  <c r="D182" i="33"/>
  <c r="O182" i="33"/>
  <c r="N182" i="33"/>
  <c r="J182" i="32"/>
  <c r="B182" i="32"/>
  <c r="Q182" i="32"/>
  <c r="I182" i="32"/>
  <c r="N182" i="32"/>
  <c r="D182" i="32"/>
  <c r="M182" i="32"/>
  <c r="C182" i="32"/>
  <c r="H182" i="32"/>
  <c r="G182" i="32"/>
  <c r="A183" i="32"/>
  <c r="E182" i="32"/>
  <c r="P182" i="32"/>
  <c r="K182" i="32"/>
  <c r="F182" i="32"/>
  <c r="O182" i="32"/>
  <c r="L182" i="32"/>
  <c r="A173" i="2"/>
  <c r="O183" i="33" l="1"/>
  <c r="G183" i="33"/>
  <c r="A184" i="33"/>
  <c r="J183" i="33"/>
  <c r="B183" i="33"/>
  <c r="K183" i="33"/>
  <c r="Q183" i="33"/>
  <c r="F183" i="33"/>
  <c r="P183" i="33"/>
  <c r="E183" i="33"/>
  <c r="N183" i="33"/>
  <c r="D183" i="33"/>
  <c r="M183" i="33"/>
  <c r="C183" i="33"/>
  <c r="H183" i="33"/>
  <c r="L183" i="33"/>
  <c r="I183" i="33"/>
  <c r="P183" i="32"/>
  <c r="H183" i="32"/>
  <c r="O183" i="32"/>
  <c r="G183" i="32"/>
  <c r="F183" i="32"/>
  <c r="Q183" i="32"/>
  <c r="E183" i="32"/>
  <c r="D183" i="32"/>
  <c r="A184" i="32"/>
  <c r="C183" i="32"/>
  <c r="M183" i="32"/>
  <c r="L183" i="32"/>
  <c r="I183" i="32"/>
  <c r="N183" i="32"/>
  <c r="K183" i="32"/>
  <c r="J183" i="32"/>
  <c r="B183" i="32"/>
  <c r="A174" i="2"/>
  <c r="N184" i="33" l="1"/>
  <c r="F184" i="33"/>
  <c r="Q184" i="33"/>
  <c r="I184" i="33"/>
  <c r="O184" i="33"/>
  <c r="D184" i="33"/>
  <c r="K184" i="33"/>
  <c r="J184" i="33"/>
  <c r="H184" i="33"/>
  <c r="A185" i="33"/>
  <c r="G184" i="33"/>
  <c r="P184" i="33"/>
  <c r="M184" i="33"/>
  <c r="C184" i="33"/>
  <c r="B184" i="33"/>
  <c r="L184" i="33"/>
  <c r="E184" i="33"/>
  <c r="N184" i="32"/>
  <c r="F184" i="32"/>
  <c r="M184" i="32"/>
  <c r="E184" i="32"/>
  <c r="J184" i="32"/>
  <c r="A185" i="32"/>
  <c r="I184" i="32"/>
  <c r="P184" i="32"/>
  <c r="B184" i="32"/>
  <c r="O184" i="32"/>
  <c r="K184" i="32"/>
  <c r="H184" i="32"/>
  <c r="Q184" i="32"/>
  <c r="C184" i="32"/>
  <c r="G184" i="32"/>
  <c r="D184" i="32"/>
  <c r="L184" i="32"/>
  <c r="A175" i="2"/>
  <c r="M185" i="33" l="1"/>
  <c r="E185" i="33"/>
  <c r="P185" i="33"/>
  <c r="H185" i="33"/>
  <c r="I185" i="33"/>
  <c r="O185" i="33"/>
  <c r="D185" i="33"/>
  <c r="N185" i="33"/>
  <c r="C185" i="33"/>
  <c r="L185" i="33"/>
  <c r="B185" i="33"/>
  <c r="K185" i="33"/>
  <c r="Q185" i="33"/>
  <c r="J185" i="33"/>
  <c r="G185" i="33"/>
  <c r="A186" i="33"/>
  <c r="F185" i="33"/>
  <c r="L185" i="32"/>
  <c r="D185" i="32"/>
  <c r="A186" i="32"/>
  <c r="K185" i="32"/>
  <c r="C185" i="32"/>
  <c r="N185" i="32"/>
  <c r="B185" i="32"/>
  <c r="M185" i="32"/>
  <c r="J185" i="32"/>
  <c r="I185" i="32"/>
  <c r="G185" i="32"/>
  <c r="F185" i="32"/>
  <c r="O185" i="32"/>
  <c r="Q185" i="32"/>
  <c r="P185" i="32"/>
  <c r="H185" i="32"/>
  <c r="E185" i="32"/>
  <c r="A176" i="2"/>
  <c r="L186" i="33" l="1"/>
  <c r="D186" i="33"/>
  <c r="O186" i="33"/>
  <c r="G186" i="33"/>
  <c r="M186" i="33"/>
  <c r="B186" i="33"/>
  <c r="I186" i="33"/>
  <c r="A187" i="33"/>
  <c r="H186" i="33"/>
  <c r="Q186" i="33"/>
  <c r="F186" i="33"/>
  <c r="P186" i="33"/>
  <c r="E186" i="33"/>
  <c r="K186" i="33"/>
  <c r="J186" i="33"/>
  <c r="N186" i="33"/>
  <c r="C186" i="33"/>
  <c r="J186" i="32"/>
  <c r="B186" i="32"/>
  <c r="Q186" i="32"/>
  <c r="I186" i="32"/>
  <c r="P186" i="32"/>
  <c r="F186" i="32"/>
  <c r="O186" i="32"/>
  <c r="E186" i="32"/>
  <c r="H186" i="32"/>
  <c r="G186" i="32"/>
  <c r="A187" i="32"/>
  <c r="C186" i="32"/>
  <c r="N186" i="32"/>
  <c r="K186" i="32"/>
  <c r="L186" i="32"/>
  <c r="D186" i="32"/>
  <c r="M186" i="32"/>
  <c r="A177" i="2"/>
  <c r="M187" i="33" l="1"/>
  <c r="C187" i="33"/>
  <c r="P187" i="33"/>
  <c r="F187" i="33"/>
  <c r="G187" i="33"/>
  <c r="O187" i="33"/>
  <c r="B187" i="33"/>
  <c r="N187" i="33"/>
  <c r="L187" i="33"/>
  <c r="K187" i="33"/>
  <c r="I187" i="33"/>
  <c r="E187" i="33"/>
  <c r="D187" i="33"/>
  <c r="A188" i="33"/>
  <c r="Q187" i="33"/>
  <c r="P187" i="32"/>
  <c r="O187" i="32"/>
  <c r="G187" i="32"/>
  <c r="A188" i="32"/>
  <c r="I187" i="32"/>
  <c r="D187" i="32"/>
  <c r="Q187" i="32"/>
  <c r="C187" i="32"/>
  <c r="M187" i="32"/>
  <c r="L187" i="32"/>
  <c r="E187" i="32"/>
  <c r="N187" i="32"/>
  <c r="K187" i="32"/>
  <c r="B187" i="32"/>
  <c r="F187" i="32"/>
  <c r="A178" i="2"/>
  <c r="L188" i="33" l="1"/>
  <c r="D188" i="33"/>
  <c r="O188" i="33"/>
  <c r="G188" i="33"/>
  <c r="M188" i="33"/>
  <c r="B188" i="33"/>
  <c r="I188" i="33"/>
  <c r="A189" i="33"/>
  <c r="H188" i="33"/>
  <c r="Q188" i="33"/>
  <c r="F188" i="33"/>
  <c r="P188" i="33"/>
  <c r="E188" i="33"/>
  <c r="J188" i="33"/>
  <c r="C188" i="33"/>
  <c r="N188" i="33"/>
  <c r="K188" i="33"/>
  <c r="N188" i="32"/>
  <c r="F188" i="32"/>
  <c r="M188" i="32"/>
  <c r="E188" i="32"/>
  <c r="L188" i="32"/>
  <c r="B188" i="32"/>
  <c r="K188" i="32"/>
  <c r="P188" i="32"/>
  <c r="O188" i="32"/>
  <c r="I188" i="32"/>
  <c r="H188" i="32"/>
  <c r="Q188" i="32"/>
  <c r="C188" i="32"/>
  <c r="J188" i="32"/>
  <c r="G188" i="32"/>
  <c r="D188" i="32"/>
  <c r="A189" i="32"/>
  <c r="A179" i="2"/>
  <c r="K189" i="33" l="1"/>
  <c r="C189" i="33"/>
  <c r="N189" i="33"/>
  <c r="F189" i="33"/>
  <c r="Q189" i="33"/>
  <c r="G189" i="33"/>
  <c r="M189" i="33"/>
  <c r="B189" i="33"/>
  <c r="L189" i="33"/>
  <c r="J189" i="33"/>
  <c r="I189" i="33"/>
  <c r="A190" i="33"/>
  <c r="P189" i="33"/>
  <c r="E189" i="33"/>
  <c r="D189" i="33"/>
  <c r="O189" i="33"/>
  <c r="H189" i="33"/>
  <c r="L189" i="32"/>
  <c r="D189" i="32"/>
  <c r="A190" i="32"/>
  <c r="K189" i="32"/>
  <c r="C189" i="32"/>
  <c r="P189" i="32"/>
  <c r="F189" i="32"/>
  <c r="O189" i="32"/>
  <c r="E189" i="32"/>
  <c r="J189" i="32"/>
  <c r="I189" i="32"/>
  <c r="G189" i="32"/>
  <c r="B189" i="32"/>
  <c r="M189" i="32"/>
  <c r="Q189" i="32"/>
  <c r="N189" i="32"/>
  <c r="H189" i="32"/>
  <c r="A180" i="2"/>
  <c r="A191" i="33" l="1"/>
  <c r="J190" i="33"/>
  <c r="B190" i="33"/>
  <c r="M190" i="33"/>
  <c r="E190" i="33"/>
  <c r="K190" i="33"/>
  <c r="Q190" i="33"/>
  <c r="G190" i="33"/>
  <c r="P190" i="33"/>
  <c r="F190" i="33"/>
  <c r="O190" i="33"/>
  <c r="D190" i="33"/>
  <c r="N190" i="33"/>
  <c r="C190" i="33"/>
  <c r="L190" i="33"/>
  <c r="I190" i="33"/>
  <c r="H190" i="33"/>
  <c r="J190" i="32"/>
  <c r="B190" i="32"/>
  <c r="Q190" i="32"/>
  <c r="I190" i="32"/>
  <c r="H190" i="32"/>
  <c r="A191" i="32"/>
  <c r="G190" i="32"/>
  <c r="F190" i="32"/>
  <c r="E190" i="32"/>
  <c r="O190" i="32"/>
  <c r="C190" i="32"/>
  <c r="N190" i="32"/>
  <c r="K190" i="32"/>
  <c r="M190" i="32"/>
  <c r="L190" i="32"/>
  <c r="D190" i="32"/>
  <c r="P190" i="32"/>
  <c r="A181" i="2"/>
  <c r="Q191" i="33" l="1"/>
  <c r="I191" i="33"/>
  <c r="L191" i="33"/>
  <c r="D191" i="33"/>
  <c r="O191" i="33"/>
  <c r="E191" i="33"/>
  <c r="K191" i="33"/>
  <c r="J191" i="33"/>
  <c r="H191" i="33"/>
  <c r="A192" i="33"/>
  <c r="G191" i="33"/>
  <c r="N191" i="33"/>
  <c r="M191" i="33"/>
  <c r="B191" i="33"/>
  <c r="P191" i="33"/>
  <c r="F191" i="33"/>
  <c r="C191" i="33"/>
  <c r="P191" i="32"/>
  <c r="H191" i="32"/>
  <c r="O191" i="32"/>
  <c r="G191" i="32"/>
  <c r="L191" i="32"/>
  <c r="B191" i="32"/>
  <c r="K191" i="32"/>
  <c r="D191" i="32"/>
  <c r="Q191" i="32"/>
  <c r="C191" i="32"/>
  <c r="M191" i="32"/>
  <c r="J191" i="32"/>
  <c r="A192" i="32"/>
  <c r="E191" i="32"/>
  <c r="N191" i="32"/>
  <c r="I191" i="32"/>
  <c r="F191" i="32"/>
  <c r="A182" i="2"/>
  <c r="P192" i="33" l="1"/>
  <c r="H192" i="33"/>
  <c r="K192" i="33"/>
  <c r="C192" i="33"/>
  <c r="I192" i="33"/>
  <c r="O192" i="33"/>
  <c r="E192" i="33"/>
  <c r="N192" i="33"/>
  <c r="D192" i="33"/>
  <c r="M192" i="33"/>
  <c r="B192" i="33"/>
  <c r="L192" i="33"/>
  <c r="J192" i="33"/>
  <c r="G192" i="33"/>
  <c r="F192" i="33"/>
  <c r="Q192" i="33"/>
  <c r="A193" i="33"/>
  <c r="N192" i="32"/>
  <c r="F192" i="32"/>
  <c r="M192" i="32"/>
  <c r="E192" i="32"/>
  <c r="P192" i="32"/>
  <c r="D192" i="32"/>
  <c r="O192" i="32"/>
  <c r="C192" i="32"/>
  <c r="L192" i="32"/>
  <c r="K192" i="32"/>
  <c r="I192" i="32"/>
  <c r="H192" i="32"/>
  <c r="Q192" i="32"/>
  <c r="J192" i="32"/>
  <c r="G192" i="32"/>
  <c r="B192" i="32"/>
  <c r="A193" i="32"/>
  <c r="A183" i="2"/>
  <c r="O193" i="33" l="1"/>
  <c r="G193" i="33"/>
  <c r="A194" i="33"/>
  <c r="J193" i="33"/>
  <c r="B193" i="33"/>
  <c r="M193" i="33"/>
  <c r="C193" i="33"/>
  <c r="I193" i="33"/>
  <c r="H193" i="33"/>
  <c r="Q193" i="33"/>
  <c r="F193" i="33"/>
  <c r="P193" i="33"/>
  <c r="E193" i="33"/>
  <c r="K193" i="33"/>
  <c r="D193" i="33"/>
  <c r="N193" i="33"/>
  <c r="L193" i="33"/>
  <c r="L193" i="32"/>
  <c r="D193" i="32"/>
  <c r="A194" i="32"/>
  <c r="K193" i="32"/>
  <c r="C193" i="32"/>
  <c r="H193" i="32"/>
  <c r="Q193" i="32"/>
  <c r="G193" i="32"/>
  <c r="J193" i="32"/>
  <c r="I193" i="32"/>
  <c r="E193" i="32"/>
  <c r="P193" i="32"/>
  <c r="B193" i="32"/>
  <c r="M193" i="32"/>
  <c r="O193" i="32"/>
  <c r="N193" i="32"/>
  <c r="F193" i="32"/>
  <c r="A184" i="2"/>
  <c r="N194" i="33" l="1"/>
  <c r="F194" i="33"/>
  <c r="Q194" i="33"/>
  <c r="I194" i="33"/>
  <c r="A195" i="33"/>
  <c r="G194" i="33"/>
  <c r="M194" i="33"/>
  <c r="C194" i="33"/>
  <c r="L194" i="33"/>
  <c r="B194" i="33"/>
  <c r="K194" i="33"/>
  <c r="J194" i="33"/>
  <c r="P194" i="33"/>
  <c r="E194" i="33"/>
  <c r="D194" i="33"/>
  <c r="O194" i="33"/>
  <c r="H194" i="33"/>
  <c r="J194" i="32"/>
  <c r="B194" i="32"/>
  <c r="Q194" i="32"/>
  <c r="I194" i="32"/>
  <c r="L194" i="32"/>
  <c r="K194" i="32"/>
  <c r="F194" i="32"/>
  <c r="A195" i="32"/>
  <c r="E194" i="32"/>
  <c r="O194" i="32"/>
  <c r="C194" i="32"/>
  <c r="N194" i="32"/>
  <c r="G194" i="32"/>
  <c r="P194" i="32"/>
  <c r="M194" i="32"/>
  <c r="H194" i="32"/>
  <c r="D194" i="32"/>
  <c r="A185" i="2"/>
  <c r="M195" i="33" l="1"/>
  <c r="E195" i="33"/>
  <c r="P195" i="33"/>
  <c r="H195" i="33"/>
  <c r="K195" i="33"/>
  <c r="A196" i="33"/>
  <c r="G195" i="33"/>
  <c r="Q195" i="33"/>
  <c r="F195" i="33"/>
  <c r="O195" i="33"/>
  <c r="D195" i="33"/>
  <c r="N195" i="33"/>
  <c r="C195" i="33"/>
  <c r="B195" i="33"/>
  <c r="L195" i="33"/>
  <c r="J195" i="33"/>
  <c r="I195" i="33"/>
  <c r="P195" i="32"/>
  <c r="H195" i="32"/>
  <c r="O195" i="32"/>
  <c r="G195" i="32"/>
  <c r="N195" i="32"/>
  <c r="D195" i="32"/>
  <c r="M195" i="32"/>
  <c r="C195" i="32"/>
  <c r="B195" i="32"/>
  <c r="Q195" i="32"/>
  <c r="K195" i="32"/>
  <c r="J195" i="32"/>
  <c r="A196" i="32"/>
  <c r="E195" i="32"/>
  <c r="L195" i="32"/>
  <c r="I195" i="32"/>
  <c r="F195" i="32"/>
  <c r="A186" i="2"/>
  <c r="L196" i="33" l="1"/>
  <c r="D196" i="33"/>
  <c r="Q196" i="33"/>
  <c r="O196" i="33"/>
  <c r="G196" i="33"/>
  <c r="P196" i="33"/>
  <c r="E196" i="33"/>
  <c r="K196" i="33"/>
  <c r="J196" i="33"/>
  <c r="I196" i="33"/>
  <c r="H196" i="33"/>
  <c r="N196" i="33"/>
  <c r="M196" i="33"/>
  <c r="B196" i="33"/>
  <c r="A197" i="33"/>
  <c r="F196" i="33"/>
  <c r="C196" i="33"/>
  <c r="N196" i="32"/>
  <c r="F196" i="32"/>
  <c r="M196" i="32"/>
  <c r="E196" i="32"/>
  <c r="H196" i="32"/>
  <c r="Q196" i="32"/>
  <c r="G196" i="32"/>
  <c r="L196" i="32"/>
  <c r="K196" i="32"/>
  <c r="I196" i="32"/>
  <c r="D196" i="32"/>
  <c r="O196" i="32"/>
  <c r="A197" i="32"/>
  <c r="P196" i="32"/>
  <c r="J196" i="32"/>
  <c r="C196" i="32"/>
  <c r="B196" i="32"/>
  <c r="A187" i="2"/>
  <c r="K197" i="33" l="1"/>
  <c r="C197" i="33"/>
  <c r="P197" i="33"/>
  <c r="H197" i="33"/>
  <c r="N197" i="33"/>
  <c r="F197" i="33"/>
  <c r="L197" i="33"/>
  <c r="G197" i="33"/>
  <c r="A198" i="33"/>
  <c r="E197" i="33"/>
  <c r="Q197" i="33"/>
  <c r="D197" i="33"/>
  <c r="O197" i="33"/>
  <c r="B197" i="33"/>
  <c r="M197" i="33"/>
  <c r="J197" i="33"/>
  <c r="I197" i="33"/>
  <c r="L197" i="32"/>
  <c r="D197" i="32"/>
  <c r="A198" i="32"/>
  <c r="K197" i="32"/>
  <c r="C197" i="32"/>
  <c r="J197" i="32"/>
  <c r="I197" i="32"/>
  <c r="H197" i="32"/>
  <c r="G197" i="32"/>
  <c r="Q197" i="32"/>
  <c r="E197" i="32"/>
  <c r="P197" i="32"/>
  <c r="B197" i="32"/>
  <c r="M197" i="32"/>
  <c r="O197" i="32"/>
  <c r="N197" i="32"/>
  <c r="F197" i="32"/>
  <c r="A188" i="2"/>
  <c r="A199" i="33" l="1"/>
  <c r="J198" i="33"/>
  <c r="B198" i="33"/>
  <c r="O198" i="33"/>
  <c r="G198" i="33"/>
  <c r="M198" i="33"/>
  <c r="E198" i="33"/>
  <c r="H198" i="33"/>
  <c r="P198" i="33"/>
  <c r="C198" i="33"/>
  <c r="N198" i="33"/>
  <c r="L198" i="33"/>
  <c r="K198" i="33"/>
  <c r="Q198" i="33"/>
  <c r="I198" i="33"/>
  <c r="F198" i="33"/>
  <c r="D198" i="33"/>
  <c r="J198" i="32"/>
  <c r="B198" i="32"/>
  <c r="Q198" i="32"/>
  <c r="I198" i="32"/>
  <c r="N198" i="32"/>
  <c r="D198" i="32"/>
  <c r="M198" i="32"/>
  <c r="C198" i="32"/>
  <c r="F198" i="32"/>
  <c r="A199" i="32"/>
  <c r="E198" i="32"/>
  <c r="O198" i="32"/>
  <c r="L198" i="32"/>
  <c r="G198" i="32"/>
  <c r="P198" i="32"/>
  <c r="K198" i="32"/>
  <c r="H198" i="32"/>
  <c r="A189" i="2"/>
  <c r="Q199" i="33" l="1"/>
  <c r="I199" i="33"/>
  <c r="N199" i="33"/>
  <c r="F199" i="33"/>
  <c r="L199" i="33"/>
  <c r="D199" i="33"/>
  <c r="P199" i="33"/>
  <c r="C199" i="33"/>
  <c r="K199" i="33"/>
  <c r="J199" i="33"/>
  <c r="H199" i="33"/>
  <c r="G199" i="33"/>
  <c r="O199" i="33"/>
  <c r="M199" i="33"/>
  <c r="E199" i="33"/>
  <c r="A200" i="33"/>
  <c r="B199" i="33"/>
  <c r="P199" i="32"/>
  <c r="H199" i="32"/>
  <c r="O199" i="32"/>
  <c r="G199" i="32"/>
  <c r="F199" i="32"/>
  <c r="Q199" i="32"/>
  <c r="E199" i="32"/>
  <c r="N199" i="32"/>
  <c r="B199" i="32"/>
  <c r="M199" i="32"/>
  <c r="K199" i="32"/>
  <c r="J199" i="32"/>
  <c r="A200" i="32"/>
  <c r="C199" i="32"/>
  <c r="D199" i="32"/>
  <c r="L199" i="32"/>
  <c r="I199" i="32"/>
  <c r="A190" i="2"/>
  <c r="P200" i="33" l="1"/>
  <c r="M200" i="33"/>
  <c r="E200" i="33"/>
  <c r="K200" i="33"/>
  <c r="C200" i="33"/>
  <c r="L200" i="33"/>
  <c r="G200" i="33"/>
  <c r="A201" i="33"/>
  <c r="F200" i="33"/>
  <c r="Q200" i="33"/>
  <c r="D200" i="33"/>
  <c r="O200" i="33"/>
  <c r="B200" i="33"/>
  <c r="N200" i="33"/>
  <c r="N200" i="32"/>
  <c r="F200" i="32"/>
  <c r="M200" i="32"/>
  <c r="E200" i="32"/>
  <c r="J200" i="32"/>
  <c r="A201" i="32"/>
  <c r="I200" i="32"/>
  <c r="L200" i="32"/>
  <c r="K200" i="32"/>
  <c r="G200" i="32"/>
  <c r="D200" i="32"/>
  <c r="O200" i="32"/>
  <c r="Q200" i="32"/>
  <c r="P200" i="32"/>
  <c r="H200" i="32"/>
  <c r="C200" i="32"/>
  <c r="B200" i="32"/>
  <c r="A191" i="2"/>
  <c r="O201" i="33" l="1"/>
  <c r="G201" i="33"/>
  <c r="L201" i="33"/>
  <c r="D201" i="33"/>
  <c r="A202" i="33"/>
  <c r="B201" i="33"/>
  <c r="P201" i="33"/>
  <c r="C201" i="33"/>
  <c r="N201" i="33"/>
  <c r="M201" i="33"/>
  <c r="K201" i="33"/>
  <c r="Q201" i="33"/>
  <c r="F201" i="33"/>
  <c r="E201" i="33"/>
  <c r="L201" i="32"/>
  <c r="D201" i="32"/>
  <c r="A202" i="32"/>
  <c r="K201" i="32"/>
  <c r="C201" i="32"/>
  <c r="N201" i="32"/>
  <c r="B201" i="32"/>
  <c r="M201" i="32"/>
  <c r="H201" i="32"/>
  <c r="G201" i="32"/>
  <c r="Q201" i="32"/>
  <c r="E201" i="32"/>
  <c r="P201" i="32"/>
  <c r="I201" i="32"/>
  <c r="F201" i="32"/>
  <c r="O201" i="32"/>
  <c r="J201" i="32"/>
  <c r="A192" i="2"/>
  <c r="N202" i="33" l="1"/>
  <c r="F202" i="33"/>
  <c r="K202" i="33"/>
  <c r="C202" i="33"/>
  <c r="Q202" i="33"/>
  <c r="I202" i="33"/>
  <c r="P202" i="33"/>
  <c r="D202" i="33"/>
  <c r="L202" i="33"/>
  <c r="J202" i="33"/>
  <c r="H202" i="33"/>
  <c r="G202" i="33"/>
  <c r="O202" i="33"/>
  <c r="M202" i="33"/>
  <c r="E202" i="33"/>
  <c r="B202" i="33"/>
  <c r="J202" i="32"/>
  <c r="B202" i="32"/>
  <c r="Q202" i="32"/>
  <c r="I202" i="32"/>
  <c r="P202" i="32"/>
  <c r="F202" i="32"/>
  <c r="O202" i="32"/>
  <c r="E202" i="32"/>
  <c r="D202" i="32"/>
  <c r="C202" i="32"/>
  <c r="M202" i="32"/>
  <c r="L202" i="32"/>
  <c r="G202" i="32"/>
  <c r="N202" i="32"/>
  <c r="K202" i="32"/>
  <c r="H202" i="32"/>
  <c r="A193" i="2"/>
  <c r="H206" i="33" l="1"/>
  <c r="H208" i="33"/>
  <c r="H207" i="33"/>
  <c r="H205" i="33"/>
  <c r="H206" i="32"/>
  <c r="H205" i="32"/>
  <c r="H207" i="32"/>
  <c r="H208" i="32"/>
  <c r="A194" i="2"/>
  <c r="H209" i="33" l="1"/>
  <c r="I210" i="33" s="1"/>
  <c r="H209" i="32"/>
  <c r="I209" i="32" s="1"/>
  <c r="A195" i="2"/>
  <c r="I209" i="33" l="1"/>
  <c r="I210" i="32"/>
  <c r="A196" i="2"/>
  <c r="A197" i="2" l="1"/>
  <c r="A198" i="2" l="1"/>
  <c r="A199" i="2" l="1"/>
  <c r="A200" i="2" l="1"/>
  <c r="A201" i="2" l="1"/>
  <c r="A202" i="2" l="1"/>
  <c r="A203" i="2" l="1"/>
  <c r="A204" i="2" l="1"/>
  <c r="A205" i="2" l="1"/>
  <c r="A206" i="2" l="1"/>
  <c r="A207" i="2" l="1"/>
  <c r="A208" i="2" l="1"/>
  <c r="A209" i="2" l="1"/>
  <c r="A210" i="2" l="1"/>
  <c r="A211" i="2" l="1"/>
  <c r="A212" i="2" l="1"/>
  <c r="A213" i="2" l="1"/>
  <c r="A214" i="2" l="1"/>
  <c r="A215" i="2" l="1"/>
  <c r="A216" i="2" l="1"/>
  <c r="A217" i="2" l="1"/>
  <c r="O14" i="25" l="1"/>
  <c r="O16" i="25"/>
  <c r="Q176" i="25"/>
  <c r="M3" i="25"/>
  <c r="D177" i="25"/>
  <c r="P4" i="25"/>
  <c r="C4" i="25"/>
  <c r="J52" i="25"/>
  <c r="Q104" i="25"/>
  <c r="L192" i="25"/>
  <c r="L161" i="25"/>
  <c r="G66" i="25"/>
  <c r="N115" i="25"/>
  <c r="B118" i="25"/>
  <c r="H140" i="25"/>
  <c r="M189" i="25"/>
  <c r="F81" i="25"/>
  <c r="P177" i="25"/>
  <c r="E115" i="25"/>
  <c r="I191" i="25"/>
  <c r="O74" i="25"/>
  <c r="N106" i="25"/>
  <c r="C164" i="25"/>
  <c r="F98" i="25"/>
  <c r="F134" i="25"/>
  <c r="F60" i="25"/>
  <c r="F4" i="25"/>
  <c r="E68" i="25"/>
  <c r="E199" i="25"/>
  <c r="M201" i="25"/>
  <c r="K112" i="25"/>
  <c r="P70" i="25"/>
  <c r="G167" i="25"/>
  <c r="O70" i="25"/>
  <c r="C182" i="25"/>
  <c r="B193" i="25"/>
  <c r="D50" i="25"/>
  <c r="M171" i="25"/>
  <c r="P54" i="25"/>
  <c r="G4" i="25"/>
  <c r="G159" i="25"/>
  <c r="K91" i="25"/>
  <c r="D140" i="25"/>
  <c r="E187" i="25"/>
  <c r="Q56" i="25"/>
  <c r="E143" i="25"/>
  <c r="K72" i="25"/>
  <c r="K3" i="25"/>
  <c r="L105" i="25"/>
  <c r="N185" i="25"/>
  <c r="C150" i="25"/>
  <c r="L102" i="25"/>
  <c r="M117" i="25"/>
  <c r="K120" i="25"/>
  <c r="C3" i="25"/>
  <c r="B67" i="25"/>
  <c r="F45" i="25"/>
  <c r="P79" i="25"/>
  <c r="N160" i="25"/>
  <c r="P2" i="25"/>
  <c r="D62" i="25"/>
  <c r="P108" i="25"/>
  <c r="M105" i="25"/>
  <c r="N177" i="25"/>
  <c r="G52" i="25"/>
  <c r="M97" i="25"/>
  <c r="E203" i="25"/>
  <c r="P67" i="25"/>
  <c r="P94" i="25"/>
  <c r="G88" i="25"/>
  <c r="N76" i="25"/>
  <c r="G71" i="25"/>
  <c r="B141" i="25"/>
  <c r="D46" i="25"/>
  <c r="G135" i="25"/>
  <c r="P66" i="25"/>
  <c r="O128" i="25"/>
  <c r="F90" i="25"/>
  <c r="G90" i="25"/>
  <c r="L67" i="25"/>
  <c r="M71" i="25"/>
  <c r="D82" i="25"/>
  <c r="L40" i="25"/>
  <c r="N66" i="25"/>
  <c r="K66" i="25"/>
  <c r="D68" i="25"/>
  <c r="B150" i="25"/>
  <c r="Q76" i="25"/>
  <c r="B190" i="25"/>
  <c r="E189" i="25"/>
  <c r="Q109" i="25"/>
  <c r="Q79" i="25"/>
  <c r="Q134" i="25"/>
  <c r="N204" i="25"/>
  <c r="P123" i="25"/>
  <c r="M45" i="25"/>
  <c r="G166" i="25"/>
  <c r="J128" i="25"/>
  <c r="N198" i="25"/>
  <c r="F170" i="25"/>
  <c r="K159" i="25"/>
  <c r="L136" i="25"/>
  <c r="D97" i="25"/>
  <c r="D162" i="25"/>
  <c r="E160" i="25"/>
  <c r="O151" i="25"/>
  <c r="F65" i="25"/>
  <c r="P187" i="25"/>
  <c r="F163" i="25"/>
  <c r="F147" i="25"/>
  <c r="C122" i="25"/>
  <c r="D164" i="25"/>
  <c r="G79" i="25"/>
  <c r="L137" i="25"/>
  <c r="D95" i="25"/>
  <c r="N54" i="25"/>
  <c r="D66" i="25"/>
  <c r="Q199" i="25"/>
  <c r="B80" i="25"/>
  <c r="F180" i="25"/>
  <c r="O67" i="25"/>
  <c r="B82" i="25"/>
  <c r="F103" i="25"/>
  <c r="K197" i="25"/>
  <c r="G147" i="25"/>
  <c r="B159" i="25"/>
  <c r="Q59" i="25"/>
  <c r="M154" i="25"/>
  <c r="Q127" i="25"/>
  <c r="M193" i="25"/>
  <c r="G185" i="25"/>
  <c r="C81" i="25"/>
  <c r="F127" i="25"/>
  <c r="F128" i="25"/>
  <c r="K148" i="25"/>
  <c r="Q185" i="25"/>
  <c r="N155" i="25"/>
  <c r="D181" i="25"/>
  <c r="N119" i="25"/>
  <c r="N151" i="25"/>
  <c r="N92" i="25"/>
  <c r="N161" i="25"/>
  <c r="O154" i="25"/>
  <c r="E93" i="25"/>
  <c r="H120" i="25"/>
  <c r="F94" i="25"/>
  <c r="P163" i="25"/>
  <c r="D152" i="25"/>
  <c r="B186" i="25"/>
  <c r="P72" i="25"/>
  <c r="B111" i="25"/>
  <c r="L186" i="25"/>
  <c r="N165" i="25"/>
  <c r="Q135" i="25"/>
  <c r="C132" i="25"/>
  <c r="K146" i="25"/>
  <c r="F156" i="25"/>
  <c r="M76" i="25"/>
  <c r="E63" i="25"/>
  <c r="B149" i="25"/>
  <c r="Q133" i="25"/>
  <c r="B112" i="25"/>
  <c r="Q113" i="25"/>
  <c r="L75" i="25"/>
  <c r="C199" i="25"/>
  <c r="K137" i="25"/>
  <c r="M160" i="25"/>
  <c r="C169" i="25"/>
  <c r="D122" i="25"/>
  <c r="G129" i="25"/>
  <c r="B176" i="25"/>
  <c r="B139" i="25"/>
  <c r="O50" i="25"/>
  <c r="G148" i="25"/>
  <c r="Q42" i="25"/>
  <c r="Q66" i="25"/>
  <c r="O165" i="25"/>
  <c r="O73" i="25"/>
  <c r="L196" i="25"/>
  <c r="D141" i="25"/>
  <c r="I120" i="25"/>
  <c r="N79" i="25"/>
  <c r="G74" i="25"/>
  <c r="P102" i="25"/>
  <c r="Q164" i="25"/>
  <c r="F199" i="25"/>
  <c r="M60" i="25"/>
  <c r="G136" i="25"/>
  <c r="M157" i="25"/>
  <c r="F161" i="25"/>
  <c r="F178" i="25"/>
  <c r="D106" i="25"/>
  <c r="B94" i="25"/>
  <c r="O178" i="25"/>
  <c r="F79" i="25"/>
  <c r="C73" i="25"/>
  <c r="B90" i="25"/>
  <c r="C185" i="25"/>
  <c r="C130" i="25"/>
  <c r="E126" i="25"/>
  <c r="L124" i="25"/>
  <c r="N176" i="25"/>
  <c r="D185" i="25"/>
  <c r="D48" i="25"/>
  <c r="E176" i="25"/>
  <c r="L115" i="25"/>
  <c r="O123" i="25"/>
  <c r="P162" i="25"/>
  <c r="D198" i="25"/>
  <c r="I50" i="25"/>
  <c r="K107" i="25"/>
  <c r="E110" i="25"/>
  <c r="F89" i="25"/>
  <c r="G174" i="25"/>
  <c r="H99" i="25"/>
  <c r="P60" i="25"/>
  <c r="O138" i="25"/>
  <c r="C149" i="25"/>
  <c r="O49" i="25"/>
  <c r="J191" i="25"/>
  <c r="G60" i="25"/>
  <c r="H118" i="25"/>
  <c r="Q175" i="25"/>
  <c r="E75" i="25"/>
  <c r="M133" i="25"/>
  <c r="L51" i="25"/>
  <c r="O132" i="25"/>
  <c r="C75" i="25"/>
  <c r="E106" i="25"/>
  <c r="D77" i="25"/>
  <c r="D114" i="25"/>
  <c r="G157" i="25"/>
  <c r="I204" i="25"/>
  <c r="G95" i="25"/>
  <c r="L122" i="25"/>
  <c r="O135" i="25"/>
  <c r="N85" i="25"/>
  <c r="D109" i="25"/>
  <c r="Q95" i="25"/>
  <c r="F140" i="25"/>
  <c r="K131" i="25"/>
  <c r="E154" i="25"/>
  <c r="C43" i="25"/>
  <c r="F105" i="25"/>
  <c r="K178" i="25"/>
  <c r="L150" i="25"/>
  <c r="G53" i="25"/>
  <c r="D118" i="25"/>
  <c r="O114" i="25"/>
  <c r="P80" i="25"/>
  <c r="E197" i="25"/>
  <c r="Q101" i="25"/>
  <c r="P83" i="25"/>
  <c r="F175" i="25"/>
  <c r="F200" i="25"/>
  <c r="E161" i="25"/>
  <c r="C102" i="25"/>
  <c r="N152" i="25"/>
  <c r="N70" i="25"/>
  <c r="L199" i="25"/>
  <c r="M174" i="25"/>
  <c r="K188" i="25"/>
  <c r="D176" i="25"/>
  <c r="E3" i="25"/>
  <c r="K167" i="25"/>
  <c r="B192" i="25"/>
  <c r="G42" i="25"/>
  <c r="G193" i="25"/>
  <c r="J196" i="25"/>
  <c r="Q49" i="25"/>
  <c r="M100" i="25"/>
  <c r="Q165" i="25"/>
  <c r="Q54" i="25"/>
  <c r="N105" i="25"/>
  <c r="E70" i="25"/>
  <c r="G86" i="25"/>
  <c r="Q103" i="25"/>
  <c r="D105" i="25"/>
  <c r="G118" i="25"/>
  <c r="N67" i="25"/>
  <c r="Q48" i="25"/>
  <c r="N197" i="25"/>
  <c r="M121" i="25"/>
  <c r="P99" i="25"/>
  <c r="Q169" i="25"/>
  <c r="K142" i="25"/>
  <c r="P161" i="25"/>
  <c r="E2" i="25"/>
  <c r="O146" i="25"/>
  <c r="P137" i="25"/>
  <c r="E77" i="25"/>
  <c r="P61" i="25"/>
  <c r="O193" i="25"/>
  <c r="N174" i="25"/>
  <c r="D204" i="25"/>
  <c r="P200" i="25"/>
  <c r="B109" i="25"/>
  <c r="J188" i="25"/>
  <c r="D142" i="25"/>
  <c r="P130" i="25"/>
  <c r="F69" i="25"/>
  <c r="L45" i="25"/>
  <c r="C61" i="25"/>
  <c r="Q67" i="25"/>
  <c r="P85" i="25"/>
  <c r="C174" i="25"/>
  <c r="M106" i="25"/>
  <c r="Q150" i="25"/>
  <c r="G80" i="25"/>
  <c r="Q159" i="25"/>
  <c r="P151" i="25"/>
  <c r="C186" i="25"/>
  <c r="F73" i="25"/>
  <c r="B98" i="25"/>
  <c r="L144" i="25"/>
  <c r="L93" i="25"/>
  <c r="G61" i="25"/>
  <c r="O75" i="25"/>
  <c r="M58" i="25"/>
  <c r="L178" i="25"/>
  <c r="L54" i="25"/>
  <c r="P47" i="25"/>
  <c r="N158" i="25"/>
  <c r="B140" i="25"/>
  <c r="G182" i="25"/>
  <c r="O66" i="25"/>
  <c r="Q193" i="25"/>
  <c r="B153" i="25"/>
  <c r="B119" i="25"/>
  <c r="Q112" i="25"/>
  <c r="O92" i="25"/>
  <c r="Q51" i="25"/>
  <c r="O63" i="25"/>
  <c r="G194" i="25"/>
  <c r="E54" i="25"/>
  <c r="M113" i="25"/>
  <c r="O96" i="25"/>
  <c r="P145" i="25"/>
  <c r="D191" i="25"/>
  <c r="L121" i="25"/>
  <c r="C87" i="25"/>
  <c r="G75" i="25"/>
  <c r="B194" i="25"/>
  <c r="L156" i="25"/>
  <c r="E132" i="25"/>
  <c r="G153" i="25"/>
  <c r="L170" i="25"/>
  <c r="M197" i="25"/>
  <c r="F155" i="25"/>
  <c r="M94" i="25"/>
  <c r="P184" i="25"/>
  <c r="I135" i="25"/>
  <c r="O134" i="25"/>
  <c r="F181" i="25"/>
  <c r="F183" i="25"/>
  <c r="L120" i="25"/>
  <c r="K177" i="25"/>
  <c r="G43" i="25"/>
  <c r="P168" i="25"/>
  <c r="O101" i="25"/>
  <c r="C62" i="25"/>
  <c r="E58" i="25"/>
  <c r="L200" i="25"/>
  <c r="P117" i="25"/>
  <c r="N179" i="25"/>
  <c r="G165" i="25"/>
  <c r="B199" i="25"/>
  <c r="B75" i="25"/>
  <c r="N96" i="25"/>
  <c r="B134" i="25"/>
  <c r="P115" i="25"/>
  <c r="N157" i="25"/>
  <c r="H157" i="25"/>
  <c r="G50" i="25"/>
  <c r="Q108" i="25"/>
  <c r="M61" i="25"/>
  <c r="G178" i="25"/>
  <c r="C77" i="25"/>
  <c r="G140" i="25"/>
  <c r="G190" i="25"/>
  <c r="L48" i="25"/>
  <c r="L86" i="25"/>
  <c r="N193" i="25"/>
  <c r="G85" i="25"/>
  <c r="P63" i="25"/>
  <c r="Q158" i="25"/>
  <c r="E88" i="25"/>
  <c r="N51" i="25"/>
  <c r="K156" i="25"/>
  <c r="Q53" i="25"/>
  <c r="H119" i="25"/>
  <c r="Q145" i="25"/>
  <c r="H88" i="25"/>
  <c r="D147" i="25"/>
  <c r="K160" i="25"/>
  <c r="C100" i="25"/>
  <c r="P157" i="25"/>
  <c r="B4" i="25"/>
  <c r="L50" i="25"/>
  <c r="F119" i="25"/>
  <c r="G134" i="25"/>
  <c r="H180" i="25"/>
  <c r="F116" i="25"/>
  <c r="Q91" i="25"/>
  <c r="D125" i="25"/>
  <c r="Q124" i="25"/>
  <c r="H188" i="25"/>
  <c r="M203" i="25"/>
  <c r="F71" i="25"/>
  <c r="O95" i="25"/>
  <c r="D143" i="25"/>
  <c r="M107" i="25"/>
  <c r="D3" i="25"/>
  <c r="Q65" i="25"/>
  <c r="F167" i="25"/>
  <c r="P101" i="25"/>
  <c r="P98" i="25"/>
  <c r="N143" i="25"/>
  <c r="K43" i="25"/>
  <c r="M176" i="25"/>
  <c r="C140" i="25"/>
  <c r="M65" i="25"/>
  <c r="I197" i="25"/>
  <c r="O108" i="25"/>
  <c r="O173" i="25"/>
  <c r="D150" i="25"/>
  <c r="Q120" i="25"/>
  <c r="B69" i="25"/>
  <c r="Q60" i="25"/>
  <c r="J204" i="25"/>
  <c r="K108" i="25"/>
  <c r="M44" i="25"/>
  <c r="P172" i="25"/>
  <c r="Q96" i="25"/>
  <c r="G127" i="25"/>
  <c r="L201" i="25"/>
  <c r="L143" i="25"/>
  <c r="P188" i="25"/>
  <c r="M101" i="25"/>
  <c r="F97" i="25"/>
  <c r="C70" i="25"/>
  <c r="N83" i="25"/>
  <c r="D160" i="25"/>
  <c r="D4" i="25"/>
  <c r="F75" i="25"/>
  <c r="F44" i="25"/>
  <c r="J135" i="25"/>
  <c r="F131" i="25"/>
  <c r="C173" i="25"/>
  <c r="K97" i="25"/>
  <c r="K166" i="25"/>
  <c r="I118" i="25"/>
  <c r="B64" i="25"/>
  <c r="O72" i="25"/>
  <c r="K135" i="25"/>
  <c r="Q203" i="25"/>
  <c r="N87" i="25"/>
  <c r="G183" i="25"/>
  <c r="L152" i="25"/>
  <c r="N166" i="25"/>
  <c r="O139" i="25"/>
  <c r="M51" i="25"/>
  <c r="C183" i="25"/>
  <c r="B130" i="25"/>
  <c r="N187" i="25"/>
  <c r="B106" i="25"/>
  <c r="F158" i="25"/>
  <c r="I119" i="25"/>
  <c r="B54" i="25"/>
  <c r="E112" i="25"/>
  <c r="B66" i="25"/>
  <c r="K95" i="25"/>
  <c r="E104" i="25"/>
  <c r="F86" i="25"/>
  <c r="F110" i="25"/>
  <c r="D42" i="25"/>
  <c r="M149" i="25"/>
  <c r="D55" i="25"/>
  <c r="C145" i="25"/>
  <c r="I201" i="25"/>
  <c r="O46" i="25"/>
  <c r="E120" i="25"/>
  <c r="P43" i="25"/>
  <c r="G83" i="25"/>
  <c r="D129" i="25"/>
  <c r="O54" i="25"/>
  <c r="M159" i="25"/>
  <c r="Q84" i="25"/>
  <c r="B131" i="25"/>
  <c r="N133" i="25"/>
  <c r="G192" i="25"/>
  <c r="P71" i="25"/>
  <c r="E166" i="25"/>
  <c r="C69" i="25"/>
  <c r="M127" i="25"/>
  <c r="C146" i="25"/>
  <c r="K99" i="25"/>
  <c r="C109" i="25"/>
  <c r="D131" i="25"/>
  <c r="G161" i="25"/>
  <c r="L198" i="25"/>
  <c r="C163" i="25"/>
  <c r="N90" i="25"/>
  <c r="M175" i="25"/>
  <c r="N75" i="25"/>
  <c r="C2" i="25"/>
  <c r="P127" i="25"/>
  <c r="O179" i="25"/>
  <c r="L107" i="25"/>
  <c r="I88" i="25"/>
  <c r="L63" i="25"/>
  <c r="F82" i="25"/>
  <c r="I168" i="25"/>
  <c r="K46" i="25"/>
  <c r="M155" i="25"/>
  <c r="E201" i="25"/>
  <c r="F104" i="25"/>
  <c r="D91" i="25"/>
  <c r="D99" i="25"/>
  <c r="L176" i="25"/>
  <c r="P193" i="25"/>
  <c r="C135" i="25"/>
  <c r="P134" i="25"/>
  <c r="L109" i="25"/>
  <c r="F138" i="25"/>
  <c r="K48" i="25"/>
  <c r="K195" i="25"/>
  <c r="M151" i="25"/>
  <c r="L174" i="25"/>
  <c r="C55" i="25"/>
  <c r="C165" i="25"/>
  <c r="I175" i="25"/>
  <c r="F56" i="25"/>
  <c r="O2" i="25"/>
  <c r="O149" i="25"/>
  <c r="M80" i="25"/>
  <c r="M79" i="25"/>
  <c r="F96" i="25"/>
  <c r="I142" i="25"/>
  <c r="E44" i="25"/>
  <c r="D193" i="25"/>
  <c r="D161" i="25"/>
  <c r="Q80" i="25"/>
  <c r="O159" i="25"/>
  <c r="K51" i="25"/>
  <c r="O189" i="25"/>
  <c r="O53" i="25"/>
  <c r="D47" i="25"/>
  <c r="M52" i="25"/>
  <c r="K154" i="25"/>
  <c r="O68" i="25"/>
  <c r="D92" i="25"/>
  <c r="D137" i="25"/>
  <c r="F48" i="25"/>
  <c r="F154" i="25"/>
  <c r="N178" i="25"/>
  <c r="B62" i="25"/>
  <c r="N43" i="25"/>
  <c r="B78" i="25"/>
  <c r="B191" i="25"/>
  <c r="P62" i="25"/>
  <c r="D83" i="25"/>
  <c r="D45" i="25"/>
  <c r="O199" i="25"/>
  <c r="B146" i="25"/>
  <c r="D108" i="25"/>
  <c r="B187" i="25"/>
  <c r="D190" i="25"/>
  <c r="F122" i="25"/>
  <c r="O183" i="25"/>
  <c r="D119" i="25"/>
  <c r="C190" i="25"/>
  <c r="N42" i="25"/>
  <c r="K175" i="25"/>
  <c r="G111" i="25"/>
  <c r="O198" i="25"/>
  <c r="L135" i="25"/>
  <c r="K87" i="25"/>
  <c r="F133" i="25"/>
  <c r="F63" i="25"/>
  <c r="N112" i="25"/>
  <c r="B197" i="25"/>
  <c r="B44" i="25"/>
  <c r="G171" i="25"/>
  <c r="K147" i="25"/>
  <c r="M130" i="25"/>
  <c r="E57" i="25"/>
  <c r="E135" i="25"/>
  <c r="Q160" i="25"/>
  <c r="L166" i="25"/>
  <c r="O168" i="25"/>
  <c r="E62" i="25"/>
  <c r="E90" i="25"/>
  <c r="Q50" i="25"/>
  <c r="C197" i="25"/>
  <c r="P120" i="25"/>
  <c r="D75" i="25"/>
  <c r="B124" i="25"/>
  <c r="M98" i="25"/>
  <c r="F111" i="25"/>
  <c r="M170" i="25"/>
  <c r="G121" i="25"/>
  <c r="F162" i="25"/>
  <c r="H179" i="25"/>
  <c r="J180" i="25"/>
  <c r="C153" i="25"/>
  <c r="O69" i="25"/>
  <c r="F157" i="25"/>
  <c r="N183" i="25"/>
  <c r="B203" i="25"/>
  <c r="C47" i="25"/>
  <c r="E129" i="25"/>
  <c r="M111" i="25"/>
  <c r="M179" i="25"/>
  <c r="B45" i="25"/>
  <c r="E182" i="25"/>
  <c r="P88" i="25"/>
  <c r="Q195" i="25"/>
  <c r="O203" i="25"/>
  <c r="G59" i="25"/>
  <c r="Q156" i="25"/>
  <c r="C195" i="25"/>
  <c r="B198" i="25"/>
  <c r="K155" i="25"/>
  <c r="M2" i="25"/>
  <c r="B115" i="25"/>
  <c r="C115" i="25"/>
  <c r="P107" i="25"/>
  <c r="N97" i="25"/>
  <c r="E130" i="25"/>
  <c r="C53" i="25"/>
  <c r="P53" i="25"/>
  <c r="E119" i="25"/>
  <c r="D138" i="25"/>
  <c r="E117" i="25"/>
  <c r="L88" i="25"/>
  <c r="N124" i="25"/>
  <c r="O147" i="25"/>
  <c r="J47" i="25"/>
  <c r="P41" i="25"/>
  <c r="G72" i="25"/>
  <c r="D194" i="25"/>
  <c r="C42" i="25"/>
  <c r="L149" i="25"/>
  <c r="P110" i="25"/>
  <c r="G64" i="25"/>
  <c r="Q121" i="25"/>
  <c r="N114" i="25"/>
  <c r="J88" i="25"/>
  <c r="O115" i="25"/>
  <c r="Q189" i="25"/>
  <c r="G122" i="25"/>
  <c r="D180" i="25"/>
  <c r="K58" i="25"/>
  <c r="O120" i="25"/>
  <c r="P103" i="25"/>
  <c r="M72" i="25"/>
  <c r="G149" i="25"/>
  <c r="N195" i="25"/>
  <c r="J119" i="25"/>
  <c r="L47" i="25"/>
  <c r="C125" i="25"/>
  <c r="J175" i="25"/>
  <c r="G172" i="25"/>
  <c r="O61" i="25"/>
  <c r="Q83" i="25"/>
  <c r="M165" i="25"/>
  <c r="I52" i="25"/>
  <c r="H95" i="25"/>
  <c r="C71" i="25"/>
  <c r="G73" i="25"/>
  <c r="Q144" i="25"/>
  <c r="F192" i="25"/>
  <c r="E80" i="25"/>
  <c r="M126" i="25"/>
  <c r="D85" i="25"/>
  <c r="K81" i="25"/>
  <c r="Q179" i="25"/>
  <c r="K61" i="25"/>
  <c r="C104" i="25"/>
  <c r="D182" i="25"/>
  <c r="D89" i="25"/>
  <c r="N142" i="25"/>
  <c r="P114" i="25"/>
  <c r="O186" i="25"/>
  <c r="E191" i="25"/>
  <c r="B95" i="25"/>
  <c r="G179" i="25"/>
  <c r="L117" i="25"/>
  <c r="K113" i="25"/>
  <c r="Q97" i="25"/>
  <c r="C110" i="25"/>
  <c r="P90" i="25"/>
  <c r="K65" i="25"/>
  <c r="G48" i="25"/>
  <c r="B76" i="25"/>
  <c r="O190" i="25"/>
  <c r="L180" i="25"/>
  <c r="J99" i="25"/>
  <c r="M143" i="25"/>
  <c r="B43" i="25"/>
  <c r="B128" i="25"/>
  <c r="B162" i="25"/>
  <c r="F84" i="25"/>
  <c r="C156" i="25"/>
  <c r="E123" i="25"/>
  <c r="F91" i="25"/>
  <c r="L82" i="25"/>
  <c r="E159" i="25"/>
  <c r="D90" i="25"/>
  <c r="F64" i="25"/>
  <c r="K111" i="25"/>
  <c r="F88" i="25"/>
  <c r="P112" i="25"/>
  <c r="E183" i="25"/>
  <c r="L160" i="25"/>
  <c r="O176" i="25"/>
  <c r="C78" i="25"/>
  <c r="B110" i="25"/>
  <c r="Q44" i="25"/>
  <c r="G103" i="25"/>
  <c r="D126" i="25"/>
  <c r="K101" i="25"/>
  <c r="G138" i="25"/>
  <c r="C80" i="25"/>
  <c r="M116" i="25"/>
  <c r="P147" i="25"/>
  <c r="F152" i="25"/>
  <c r="N60" i="25"/>
  <c r="M118" i="25"/>
  <c r="G104" i="25"/>
  <c r="D149" i="25"/>
  <c r="D116" i="25"/>
  <c r="N200" i="25"/>
  <c r="K136" i="25"/>
  <c r="N167" i="25"/>
  <c r="D56" i="25"/>
  <c r="L181" i="25"/>
  <c r="D136" i="25"/>
  <c r="C180" i="25"/>
  <c r="Q163" i="25"/>
  <c r="F100" i="25"/>
  <c r="C184" i="25"/>
  <c r="K53" i="25"/>
  <c r="L41" i="25"/>
  <c r="B81" i="25"/>
  <c r="F117" i="25"/>
  <c r="N72" i="25"/>
  <c r="B85" i="25"/>
  <c r="I49" i="25"/>
  <c r="E64" i="25"/>
  <c r="L72" i="25"/>
  <c r="Q3" i="25"/>
  <c r="L62" i="25"/>
  <c r="F76" i="25"/>
  <c r="B58" i="25"/>
  <c r="D130" i="25"/>
  <c r="J49" i="25"/>
  <c r="F189" i="25"/>
  <c r="N84" i="25"/>
  <c r="Q146" i="25"/>
  <c r="E177" i="25"/>
  <c r="E155" i="25"/>
  <c r="L134" i="25"/>
  <c r="K62" i="25"/>
  <c r="O181" i="25"/>
  <c r="I95" i="25"/>
  <c r="N63" i="25"/>
  <c r="B145" i="25"/>
  <c r="C107" i="25"/>
  <c r="J95" i="25"/>
  <c r="N186" i="25"/>
  <c r="L190" i="25"/>
  <c r="N159" i="25"/>
  <c r="F61" i="25"/>
  <c r="D173" i="25"/>
  <c r="F55" i="25"/>
  <c r="P128" i="25"/>
  <c r="Q142" i="25"/>
  <c r="Q204" i="25"/>
  <c r="N122" i="25"/>
  <c r="L77" i="25"/>
  <c r="B52" i="25"/>
  <c r="M182" i="25"/>
  <c r="O163" i="25"/>
  <c r="G44" i="25"/>
  <c r="E59" i="25"/>
  <c r="D201" i="25"/>
  <c r="E172" i="25"/>
  <c r="F185" i="25"/>
  <c r="J96" i="25"/>
  <c r="D121" i="25"/>
  <c r="Q89" i="25"/>
  <c r="C144" i="25"/>
  <c r="Q118" i="25"/>
  <c r="O127" i="25"/>
  <c r="D203" i="25"/>
  <c r="E131" i="25"/>
  <c r="E195" i="25"/>
  <c r="K196" i="25"/>
  <c r="Q110" i="25"/>
  <c r="N164" i="25"/>
  <c r="D93" i="25"/>
  <c r="Q119" i="25"/>
  <c r="F198" i="25"/>
  <c r="M49" i="25"/>
  <c r="J157" i="25"/>
  <c r="D41" i="25"/>
  <c r="K59" i="25"/>
  <c r="B147" i="25"/>
  <c r="D134" i="25"/>
  <c r="N117" i="25"/>
  <c r="L194" i="25"/>
  <c r="D86" i="25"/>
  <c r="P135" i="25"/>
  <c r="E113" i="25"/>
  <c r="F57" i="25"/>
  <c r="P186" i="25"/>
  <c r="B120" i="25"/>
  <c r="J140" i="25"/>
  <c r="O185" i="25"/>
  <c r="P169" i="25"/>
  <c r="Q154" i="25"/>
  <c r="K132" i="25"/>
  <c r="F62" i="25"/>
  <c r="E128" i="25"/>
  <c r="L100" i="25"/>
  <c r="Q43" i="25"/>
  <c r="Q77" i="25"/>
  <c r="L73" i="25"/>
  <c r="L85" i="25"/>
  <c r="Q171" i="25"/>
  <c r="K203" i="25"/>
  <c r="L171" i="25"/>
  <c r="N154" i="25"/>
  <c r="N132" i="25"/>
  <c r="L179" i="25"/>
  <c r="Q200" i="25"/>
  <c r="D57" i="25"/>
  <c r="L191" i="25"/>
  <c r="O129" i="25"/>
  <c r="P57" i="25"/>
  <c r="C111" i="25"/>
  <c r="N148" i="25"/>
  <c r="F42" i="25"/>
  <c r="B183" i="25"/>
  <c r="M178" i="25"/>
  <c r="C95" i="25"/>
  <c r="N163" i="25"/>
  <c r="G98" i="25"/>
  <c r="B185" i="25"/>
  <c r="L133" i="25"/>
  <c r="L84" i="25"/>
  <c r="F179" i="25"/>
  <c r="K184" i="25"/>
  <c r="L155" i="25"/>
  <c r="L142" i="25"/>
  <c r="D200" i="25"/>
  <c r="N98" i="25"/>
  <c r="C84" i="25"/>
  <c r="P199" i="25"/>
  <c r="F113" i="25"/>
  <c r="E169" i="25"/>
  <c r="P144" i="25"/>
  <c r="K84" i="25"/>
  <c r="P74" i="25"/>
  <c r="O59" i="25"/>
  <c r="O99" i="25"/>
  <c r="K67" i="25"/>
  <c r="C49" i="25"/>
  <c r="M204" i="25"/>
  <c r="M180" i="25"/>
  <c r="E196" i="25"/>
  <c r="I169" i="25"/>
  <c r="O184" i="25"/>
  <c r="L126" i="25"/>
  <c r="C119" i="25"/>
  <c r="B200" i="25"/>
  <c r="C166" i="25"/>
  <c r="N48" i="25"/>
  <c r="F193" i="25"/>
  <c r="L89" i="25"/>
  <c r="O85" i="25"/>
  <c r="Q201" i="25"/>
  <c r="K170" i="25"/>
  <c r="K119" i="25"/>
  <c r="C52" i="25"/>
  <c r="L125" i="25"/>
  <c r="C79" i="25"/>
  <c r="P89" i="25"/>
  <c r="P158" i="25"/>
  <c r="Q99" i="25"/>
  <c r="F112" i="25"/>
  <c r="M129" i="25"/>
  <c r="C157" i="25"/>
  <c r="O187" i="25"/>
  <c r="F66" i="25"/>
  <c r="O177" i="25"/>
  <c r="G107" i="25"/>
  <c r="N141" i="25"/>
  <c r="L66" i="25"/>
  <c r="Q129" i="25"/>
  <c r="C63" i="25"/>
  <c r="L44" i="25"/>
  <c r="N144" i="25"/>
  <c r="I107" i="25"/>
  <c r="F114" i="25"/>
  <c r="Q194" i="25"/>
  <c r="K180" i="25"/>
  <c r="G146" i="25"/>
  <c r="O121" i="25"/>
  <c r="D61" i="25"/>
  <c r="M53" i="25"/>
  <c r="N41" i="25"/>
  <c r="D195" i="25"/>
  <c r="M123" i="25"/>
  <c r="G154" i="25"/>
  <c r="D49" i="25"/>
  <c r="H128" i="25"/>
  <c r="E142" i="25"/>
  <c r="K79" i="25"/>
  <c r="B46" i="25"/>
  <c r="E43" i="25"/>
  <c r="D120" i="25"/>
  <c r="P58" i="25"/>
  <c r="O182" i="25"/>
  <c r="G158" i="25"/>
  <c r="C106" i="25"/>
  <c r="M147" i="25"/>
  <c r="C139" i="25"/>
  <c r="P198" i="25"/>
  <c r="O119" i="25"/>
  <c r="H64" i="25"/>
  <c r="O180" i="25"/>
  <c r="I44" i="25"/>
  <c r="E138" i="25"/>
  <c r="M104" i="25"/>
  <c r="B56" i="25"/>
  <c r="B151" i="25"/>
  <c r="K82" i="25"/>
  <c r="N180" i="25"/>
  <c r="L61" i="25"/>
  <c r="N134" i="25"/>
  <c r="P65" i="25"/>
  <c r="N190" i="25"/>
  <c r="J159" i="25"/>
  <c r="Q117" i="25"/>
  <c r="Q85" i="25"/>
  <c r="B3" i="25"/>
  <c r="C137" i="25"/>
  <c r="Q155" i="25"/>
  <c r="E122" i="25"/>
  <c r="O174" i="25"/>
  <c r="F107" i="25"/>
  <c r="E61" i="25"/>
  <c r="O164" i="25"/>
  <c r="N64" i="25"/>
  <c r="L131" i="25"/>
  <c r="G200" i="25"/>
  <c r="F150" i="25"/>
  <c r="M163" i="25"/>
  <c r="O124" i="25"/>
  <c r="M110" i="25"/>
  <c r="F41" i="25"/>
  <c r="E40" i="25"/>
  <c r="Q198" i="25"/>
  <c r="O152" i="25"/>
  <c r="O188" i="25"/>
  <c r="C124" i="25"/>
  <c r="Q71" i="25"/>
  <c r="C161" i="25"/>
  <c r="C60" i="25"/>
  <c r="G47" i="25"/>
  <c r="M63" i="25"/>
  <c r="L188" i="25"/>
  <c r="Q138" i="25"/>
  <c r="B122" i="25"/>
  <c r="M167" i="25"/>
  <c r="H49" i="25"/>
  <c r="C98" i="25"/>
  <c r="Q184" i="25"/>
  <c r="K56" i="25"/>
  <c r="M66" i="25"/>
  <c r="M91" i="25"/>
  <c r="F139" i="25"/>
  <c r="M43" i="25"/>
  <c r="J120" i="25"/>
  <c r="L108" i="25"/>
  <c r="E98" i="25"/>
  <c r="O110" i="25"/>
  <c r="B136" i="25"/>
  <c r="B132" i="25"/>
  <c r="K105" i="25"/>
  <c r="G162" i="25"/>
  <c r="O90" i="25"/>
  <c r="N103" i="25"/>
  <c r="N61" i="25"/>
  <c r="O3" i="25"/>
  <c r="M141" i="25"/>
  <c r="Q82" i="25"/>
  <c r="L57" i="25"/>
  <c r="K42" i="25"/>
  <c r="G188" i="25"/>
  <c r="L65" i="25"/>
  <c r="E194" i="25"/>
  <c r="M144" i="25"/>
  <c r="C158" i="25"/>
  <c r="H138" i="25"/>
  <c r="M56" i="25"/>
  <c r="Q87" i="25"/>
  <c r="Q151" i="25"/>
  <c r="F186" i="25"/>
  <c r="L106" i="25"/>
  <c r="J179" i="25"/>
  <c r="D101" i="25"/>
  <c r="K104" i="25"/>
  <c r="Q45" i="25"/>
  <c r="B133" i="25"/>
  <c r="O133" i="25"/>
  <c r="B61" i="25"/>
  <c r="B152" i="25"/>
  <c r="L55" i="25"/>
  <c r="M47" i="25"/>
  <c r="D2" i="25"/>
  <c r="E134" i="25"/>
  <c r="G67" i="25"/>
  <c r="G97" i="25"/>
  <c r="C96" i="25"/>
  <c r="P68" i="25"/>
  <c r="Q114" i="25"/>
  <c r="Q172" i="25"/>
  <c r="O81" i="25"/>
  <c r="F51" i="25"/>
  <c r="I42" i="25"/>
  <c r="L151" i="25"/>
  <c r="O153" i="25"/>
  <c r="B143" i="25"/>
  <c r="P138" i="25"/>
  <c r="G68" i="25"/>
  <c r="E141" i="25"/>
  <c r="P52" i="25"/>
  <c r="M73" i="25"/>
  <c r="F83" i="25"/>
  <c r="L158" i="25"/>
  <c r="D157" i="25"/>
  <c r="B169" i="25"/>
  <c r="E188" i="25"/>
  <c r="N110" i="25"/>
  <c r="P183" i="25"/>
  <c r="O106" i="25"/>
  <c r="F54" i="25"/>
  <c r="N45" i="25"/>
  <c r="C148" i="25"/>
  <c r="G170" i="25"/>
  <c r="F129" i="25"/>
  <c r="H201" i="25"/>
  <c r="F141" i="25"/>
  <c r="N170" i="25"/>
  <c r="E204" i="25"/>
  <c r="D127" i="25"/>
  <c r="L164" i="25"/>
  <c r="J118" i="25"/>
  <c r="Q55" i="25"/>
  <c r="M134" i="25"/>
  <c r="C97" i="25"/>
  <c r="E87" i="25"/>
  <c r="D96" i="25"/>
  <c r="J138" i="25"/>
  <c r="Q62" i="25"/>
  <c r="E82" i="25"/>
  <c r="E140" i="25"/>
  <c r="Q128" i="25"/>
  <c r="P164" i="25"/>
  <c r="G84" i="25"/>
  <c r="E157" i="25"/>
  <c r="Q147" i="25"/>
  <c r="B178" i="25"/>
  <c r="N56" i="25"/>
  <c r="E150" i="25"/>
  <c r="B196" i="25"/>
  <c r="P160" i="25"/>
  <c r="D115" i="25"/>
  <c r="C129" i="25"/>
  <c r="J203" i="25"/>
  <c r="G109" i="25"/>
  <c r="B113" i="25"/>
  <c r="P121" i="25"/>
  <c r="N188" i="25"/>
  <c r="O43" i="25"/>
  <c r="F142" i="25"/>
  <c r="E114" i="25"/>
  <c r="Q192" i="25"/>
  <c r="Q58" i="25"/>
  <c r="M124" i="25"/>
  <c r="G128" i="25"/>
  <c r="P176" i="25"/>
  <c r="B48" i="25"/>
  <c r="G112" i="25"/>
  <c r="D172" i="25"/>
  <c r="M90" i="25"/>
  <c r="C93" i="25"/>
  <c r="L193" i="25"/>
  <c r="C194" i="25"/>
  <c r="Q178" i="25"/>
  <c r="F70" i="25"/>
  <c r="P153" i="25"/>
  <c r="D186" i="25"/>
  <c r="B68" i="25"/>
  <c r="K151" i="25"/>
  <c r="Q105" i="25"/>
  <c r="G119" i="25"/>
  <c r="O156" i="25"/>
  <c r="K192" i="25"/>
  <c r="K185" i="25"/>
  <c r="N68" i="25"/>
  <c r="N88" i="25"/>
  <c r="M190" i="25"/>
  <c r="G78" i="25"/>
  <c r="C126" i="25"/>
  <c r="Q47" i="25"/>
  <c r="C138" i="25"/>
  <c r="N172" i="25"/>
  <c r="F47" i="25"/>
  <c r="B47" i="25"/>
  <c r="N99" i="25"/>
  <c r="K144" i="25"/>
  <c r="Q69" i="25"/>
  <c r="E148" i="25"/>
  <c r="M128" i="25"/>
  <c r="B160" i="25"/>
  <c r="F195" i="25"/>
  <c r="O112" i="25"/>
  <c r="E60" i="25"/>
  <c r="M67" i="25"/>
  <c r="E147" i="25"/>
  <c r="L148" i="25"/>
  <c r="G106" i="25"/>
  <c r="M188" i="25"/>
  <c r="C57" i="25"/>
  <c r="C51" i="25"/>
  <c r="P190" i="25"/>
  <c r="O171" i="25"/>
  <c r="G195" i="25"/>
  <c r="O84" i="25"/>
  <c r="C103" i="25"/>
  <c r="B167" i="25"/>
  <c r="O167" i="25"/>
  <c r="L71" i="25"/>
  <c r="F173" i="25"/>
  <c r="Q100" i="25"/>
  <c r="O126" i="25"/>
  <c r="N73" i="25"/>
  <c r="F137" i="25"/>
  <c r="B49" i="25"/>
  <c r="F191" i="25"/>
  <c r="O162" i="25"/>
  <c r="Q90" i="25"/>
  <c r="D58" i="25"/>
  <c r="G176" i="25"/>
  <c r="E137" i="25"/>
  <c r="P77" i="25"/>
  <c r="Q41" i="25"/>
  <c r="C181" i="25"/>
  <c r="C133" i="25"/>
  <c r="N162" i="25"/>
  <c r="O194" i="25"/>
  <c r="J107" i="25"/>
  <c r="B156" i="25"/>
  <c r="L162" i="25"/>
  <c r="C154" i="25"/>
  <c r="O57" i="25"/>
  <c r="B41" i="25"/>
  <c r="E4" i="25"/>
  <c r="Q157" i="25"/>
  <c r="Q177" i="25"/>
  <c r="G124" i="25"/>
  <c r="K201" i="25"/>
  <c r="G133" i="25"/>
  <c r="I188" i="25"/>
  <c r="F149" i="25"/>
  <c r="N50" i="25"/>
  <c r="N136" i="25"/>
  <c r="N130" i="25"/>
  <c r="O131" i="25"/>
  <c r="E72" i="25"/>
  <c r="B180" i="25"/>
  <c r="Q132" i="25"/>
  <c r="F143" i="25"/>
  <c r="B107" i="25"/>
  <c r="F77" i="25"/>
  <c r="P155" i="25"/>
  <c r="O83" i="25"/>
  <c r="L110" i="25"/>
  <c r="P56" i="25"/>
  <c r="D135" i="25"/>
  <c r="N169" i="25"/>
  <c r="G186" i="25"/>
  <c r="F59" i="25"/>
  <c r="L59" i="25"/>
  <c r="M64" i="25"/>
  <c r="B125" i="25"/>
  <c r="I159" i="25"/>
  <c r="H168" i="25"/>
  <c r="N81" i="25"/>
  <c r="D78" i="25"/>
  <c r="Q148" i="25"/>
  <c r="P140" i="25"/>
  <c r="B179" i="25"/>
  <c r="C99" i="25"/>
  <c r="C152" i="25"/>
  <c r="G96" i="25"/>
  <c r="G143" i="25"/>
  <c r="G62" i="25"/>
  <c r="D179" i="25"/>
  <c r="Q57" i="25"/>
  <c r="I187" i="25"/>
  <c r="P150" i="25"/>
  <c r="D110" i="25"/>
  <c r="F132" i="25"/>
  <c r="N89" i="25"/>
  <c r="L127" i="25"/>
  <c r="F99" i="25"/>
  <c r="B89" i="25"/>
  <c r="L182" i="25"/>
  <c r="D192" i="25"/>
  <c r="H135" i="25"/>
  <c r="O201" i="25"/>
  <c r="C192" i="25"/>
  <c r="K80" i="25"/>
  <c r="K114" i="25"/>
  <c r="C59" i="25"/>
  <c r="G184" i="25"/>
  <c r="K171" i="25"/>
  <c r="L165" i="25"/>
  <c r="E102" i="25"/>
  <c r="E136" i="25"/>
  <c r="E164" i="25"/>
  <c r="F171" i="25"/>
  <c r="M82" i="25"/>
  <c r="D103" i="25"/>
  <c r="L172" i="25"/>
  <c r="C46" i="25"/>
  <c r="E186" i="25"/>
  <c r="L140" i="25"/>
  <c r="E179" i="25"/>
  <c r="O170" i="25"/>
  <c r="K115" i="25"/>
  <c r="L118" i="25"/>
  <c r="D88" i="25"/>
  <c r="P118" i="25"/>
  <c r="K173" i="25"/>
  <c r="O104" i="25"/>
  <c r="E92" i="25"/>
  <c r="G115" i="25"/>
  <c r="O56" i="25"/>
  <c r="M41" i="25"/>
  <c r="L83" i="25"/>
  <c r="L97" i="25"/>
  <c r="K100" i="25"/>
  <c r="C200" i="25"/>
  <c r="K190" i="25"/>
  <c r="G152" i="25"/>
  <c r="L96" i="25"/>
  <c r="G57" i="25"/>
  <c r="E184" i="25"/>
  <c r="G201" i="25"/>
  <c r="B164" i="25"/>
  <c r="C116" i="25"/>
  <c r="G92" i="25"/>
  <c r="B96" i="25"/>
  <c r="O76" i="25"/>
  <c r="C113" i="25"/>
  <c r="G175" i="25"/>
  <c r="O77" i="25"/>
  <c r="C191" i="25"/>
  <c r="D144" i="25"/>
  <c r="Q173" i="25"/>
  <c r="B83" i="25"/>
  <c r="O196" i="25"/>
  <c r="L204" i="25"/>
  <c r="C86" i="25"/>
  <c r="F87" i="25"/>
  <c r="J97" i="25"/>
  <c r="B73" i="25"/>
  <c r="M137" i="25"/>
  <c r="O102" i="25"/>
  <c r="D52" i="25"/>
  <c r="Q182" i="25"/>
  <c r="Q116" i="25"/>
  <c r="G160" i="25"/>
  <c r="L195" i="25"/>
  <c r="P143" i="25"/>
  <c r="P95" i="25"/>
  <c r="L56" i="25"/>
  <c r="Q98" i="25"/>
  <c r="M156" i="25"/>
  <c r="K158" i="25"/>
  <c r="N3" i="25"/>
  <c r="K90" i="25"/>
  <c r="B105" i="25"/>
  <c r="L95" i="25"/>
  <c r="K117" i="25"/>
  <c r="L52" i="25"/>
  <c r="P201" i="25"/>
  <c r="M135" i="25"/>
  <c r="F194" i="25"/>
  <c r="F190" i="25"/>
  <c r="O204" i="25"/>
  <c r="G197" i="25"/>
  <c r="F58" i="25"/>
  <c r="K165" i="25"/>
  <c r="F153" i="25"/>
  <c r="O140" i="25"/>
  <c r="C45" i="25"/>
  <c r="B57" i="25"/>
  <c r="C66" i="25"/>
  <c r="P154" i="25"/>
  <c r="O155" i="25"/>
  <c r="G168" i="25"/>
  <c r="B173" i="25"/>
  <c r="J127" i="25"/>
  <c r="M169" i="25"/>
  <c r="K4" i="25"/>
  <c r="M125" i="25"/>
  <c r="N94" i="25"/>
  <c r="G155" i="25"/>
  <c r="I96" i="25"/>
  <c r="E144" i="25"/>
  <c r="M89" i="25"/>
  <c r="D183" i="25"/>
  <c r="K78" i="25"/>
  <c r="G156" i="25"/>
  <c r="G187" i="25"/>
  <c r="F201" i="25"/>
  <c r="H159" i="25"/>
  <c r="G2" i="25"/>
  <c r="K2" i="25"/>
  <c r="O175" i="25"/>
  <c r="K44" i="25"/>
  <c r="L68" i="25"/>
  <c r="D63" i="25"/>
  <c r="D189" i="25"/>
  <c r="E152" i="25"/>
  <c r="N139" i="25"/>
  <c r="F121" i="25"/>
  <c r="O86" i="25"/>
  <c r="C168" i="25"/>
  <c r="N171" i="25"/>
  <c r="B165" i="25"/>
  <c r="L91" i="25"/>
  <c r="L92" i="25"/>
  <c r="F124" i="25"/>
  <c r="P84" i="25"/>
  <c r="P185" i="25"/>
  <c r="N126" i="25"/>
  <c r="P51" i="25"/>
  <c r="J46" i="25"/>
  <c r="E108" i="25"/>
  <c r="E118" i="25"/>
  <c r="D69" i="25"/>
  <c r="F182" i="25"/>
  <c r="O60" i="25"/>
  <c r="K187" i="25"/>
  <c r="P159" i="25"/>
  <c r="F145" i="25"/>
  <c r="B181" i="25"/>
  <c r="N182" i="25"/>
  <c r="K126" i="25"/>
  <c r="I180" i="25"/>
  <c r="H46" i="25"/>
  <c r="N69" i="25"/>
  <c r="C160" i="25"/>
  <c r="Q136" i="25"/>
  <c r="M146" i="25"/>
  <c r="I200" i="25"/>
  <c r="C141" i="25"/>
  <c r="H191" i="25"/>
  <c r="Q52" i="25"/>
  <c r="H127" i="25"/>
  <c r="B158" i="25"/>
  <c r="C170" i="25"/>
  <c r="K70" i="25"/>
  <c r="E180" i="25"/>
  <c r="M187" i="25"/>
  <c r="E168" i="25"/>
  <c r="H196" i="25"/>
  <c r="I127" i="25"/>
  <c r="G65" i="25"/>
  <c r="N137" i="25"/>
  <c r="D79" i="25"/>
  <c r="P97" i="25"/>
  <c r="Q122" i="25"/>
  <c r="N74" i="25"/>
  <c r="K75" i="25"/>
  <c r="K124" i="25"/>
  <c r="L53" i="25"/>
  <c r="B72" i="25"/>
  <c r="G199" i="25"/>
  <c r="B204" i="25"/>
  <c r="M132" i="25"/>
  <c r="G63" i="25"/>
  <c r="E67" i="25"/>
  <c r="M177" i="25"/>
  <c r="Q126" i="25"/>
  <c r="O107" i="25"/>
  <c r="D111" i="25"/>
  <c r="L203" i="25"/>
  <c r="C92" i="25"/>
  <c r="G91" i="25"/>
  <c r="C68" i="25"/>
  <c r="F125" i="25"/>
  <c r="Q93" i="25"/>
  <c r="P122" i="25"/>
  <c r="L168" i="25"/>
  <c r="N109" i="25"/>
  <c r="D166" i="25"/>
  <c r="P178" i="25"/>
  <c r="M114" i="25"/>
  <c r="I138" i="25"/>
  <c r="L157" i="25"/>
  <c r="M139" i="25"/>
  <c r="O98" i="25"/>
  <c r="E83" i="25"/>
  <c r="D199" i="25"/>
  <c r="F136" i="25"/>
  <c r="L64" i="25"/>
  <c r="K89" i="25"/>
  <c r="D169" i="25"/>
  <c r="N86" i="25"/>
  <c r="K63" i="25"/>
  <c r="P192" i="25"/>
  <c r="P189" i="25"/>
  <c r="E53" i="25"/>
  <c r="C67" i="25"/>
  <c r="E174" i="25"/>
  <c r="E170" i="25"/>
  <c r="K168" i="25"/>
  <c r="F144" i="25"/>
  <c r="O93" i="25"/>
  <c r="M194" i="25"/>
  <c r="F50" i="25"/>
  <c r="L43" i="25"/>
  <c r="D197" i="25"/>
  <c r="M131" i="25"/>
  <c r="B155" i="25"/>
  <c r="D174" i="25"/>
  <c r="B195" i="25"/>
  <c r="N147" i="25"/>
  <c r="K176" i="25"/>
  <c r="C198" i="25"/>
  <c r="H96" i="25"/>
  <c r="H200" i="25"/>
  <c r="D168" i="25"/>
  <c r="D113" i="25"/>
  <c r="M99" i="25"/>
  <c r="G76" i="25"/>
  <c r="I99" i="25"/>
  <c r="O142" i="25"/>
  <c r="L49" i="25"/>
  <c r="D167" i="25"/>
  <c r="K128" i="25"/>
  <c r="E167" i="25"/>
  <c r="B126" i="25"/>
  <c r="O105" i="25"/>
  <c r="B65" i="25"/>
  <c r="K96" i="25"/>
  <c r="G137" i="25"/>
  <c r="G145" i="25"/>
  <c r="O172" i="25"/>
  <c r="P76" i="25"/>
  <c r="F187" i="25"/>
  <c r="O122" i="25"/>
  <c r="F184" i="25"/>
  <c r="M4" i="25"/>
  <c r="C64" i="25"/>
  <c r="N100" i="25"/>
  <c r="C188" i="25"/>
  <c r="E156" i="25"/>
  <c r="E45" i="25"/>
  <c r="F46" i="25"/>
  <c r="P69" i="25"/>
  <c r="L197" i="25"/>
  <c r="M68" i="25"/>
  <c r="B138" i="25"/>
  <c r="M195" i="25"/>
  <c r="M103" i="25"/>
  <c r="M168" i="25"/>
  <c r="K102" i="25"/>
  <c r="N52" i="25"/>
  <c r="N149" i="25"/>
  <c r="C108" i="25"/>
  <c r="F160" i="25"/>
  <c r="O125" i="25"/>
  <c r="F3" i="25"/>
  <c r="M57" i="25"/>
  <c r="F85" i="25"/>
  <c r="Q88" i="25"/>
  <c r="D67" i="25"/>
  <c r="G110" i="25"/>
  <c r="K139" i="25"/>
  <c r="O148" i="25"/>
  <c r="G46" i="25"/>
  <c r="I4" i="25"/>
  <c r="B87" i="25"/>
  <c r="O42" i="25"/>
  <c r="E124" i="25"/>
  <c r="C74" i="25"/>
  <c r="C112" i="25"/>
  <c r="E47" i="25"/>
  <c r="B170" i="25"/>
  <c r="B137" i="25"/>
  <c r="Q183" i="25"/>
  <c r="M183" i="25"/>
  <c r="L81" i="25"/>
  <c r="L147" i="25"/>
  <c r="N107" i="25"/>
  <c r="M186" i="25"/>
  <c r="O65" i="25"/>
  <c r="M87" i="25"/>
  <c r="K129" i="25"/>
  <c r="G49" i="25"/>
  <c r="G169" i="25"/>
  <c r="E165" i="25"/>
  <c r="L74" i="25"/>
  <c r="N53" i="25"/>
  <c r="P149" i="25"/>
  <c r="K172" i="25"/>
  <c r="N59" i="25"/>
  <c r="O111" i="25"/>
  <c r="O200" i="25"/>
  <c r="C65" i="25"/>
  <c r="Q63" i="25"/>
  <c r="M158" i="25"/>
  <c r="B114" i="25"/>
  <c r="K140" i="25"/>
  <c r="K76" i="25"/>
  <c r="M88" i="25"/>
  <c r="Q86" i="25"/>
  <c r="K149" i="25"/>
  <c r="P104" i="25"/>
  <c r="P49" i="25"/>
  <c r="M46" i="25"/>
  <c r="F169" i="25"/>
  <c r="E121" i="25"/>
  <c r="I179" i="25"/>
  <c r="Q168" i="25"/>
  <c r="B184" i="25"/>
  <c r="C90" i="25"/>
  <c r="C101" i="25"/>
  <c r="G114" i="25"/>
  <c r="C159" i="25"/>
  <c r="N104" i="25"/>
  <c r="F68" i="25"/>
  <c r="N191" i="25"/>
  <c r="G100" i="25"/>
  <c r="O58" i="25"/>
  <c r="N71" i="25"/>
  <c r="P44" i="25"/>
  <c r="N55" i="25"/>
  <c r="D65" i="25"/>
  <c r="F165" i="25"/>
  <c r="B60" i="25"/>
  <c r="K64" i="25"/>
  <c r="G3" i="25"/>
  <c r="L184" i="25"/>
  <c r="B74" i="25"/>
  <c r="G113" i="25"/>
  <c r="D146" i="25"/>
  <c r="G163" i="25"/>
  <c r="N49" i="25"/>
  <c r="P179" i="25"/>
  <c r="D163" i="25"/>
  <c r="N116" i="25"/>
  <c r="P96" i="25"/>
  <c r="B99" i="25"/>
  <c r="G70" i="25"/>
  <c r="N194" i="25"/>
  <c r="O116" i="25"/>
  <c r="Q75" i="25"/>
  <c r="K134" i="25"/>
  <c r="D155" i="25"/>
  <c r="M96" i="25"/>
  <c r="K77" i="25"/>
  <c r="M142" i="25"/>
  <c r="L90" i="25"/>
  <c r="C203" i="25"/>
  <c r="D178" i="25"/>
  <c r="B163" i="25"/>
  <c r="O113" i="25"/>
  <c r="P45" i="25"/>
  <c r="E127" i="25"/>
  <c r="Q68" i="25"/>
  <c r="M112" i="25"/>
  <c r="C201" i="25"/>
  <c r="K186" i="25"/>
  <c r="L145" i="25"/>
  <c r="L189" i="25"/>
  <c r="Q102" i="25"/>
  <c r="F92" i="25"/>
  <c r="M95" i="25"/>
  <c r="L116" i="25"/>
  <c r="K55" i="25"/>
  <c r="P175" i="25"/>
  <c r="I128" i="25"/>
  <c r="P204" i="25"/>
  <c r="E116" i="25"/>
  <c r="E50" i="25"/>
  <c r="B148" i="25"/>
  <c r="H169" i="25"/>
  <c r="P170" i="25"/>
  <c r="L130" i="25"/>
  <c r="K162" i="25"/>
  <c r="Q81" i="25"/>
  <c r="P48" i="25"/>
  <c r="C83" i="25"/>
  <c r="B84" i="25"/>
  <c r="C179" i="25"/>
  <c r="D64" i="25"/>
  <c r="O150" i="25"/>
  <c r="C54" i="25"/>
  <c r="M54" i="25"/>
  <c r="E42" i="25"/>
  <c r="E85" i="25"/>
  <c r="N113" i="25"/>
  <c r="N184" i="25"/>
  <c r="H107" i="25"/>
  <c r="P173" i="25"/>
  <c r="E89" i="25"/>
  <c r="N102" i="25"/>
  <c r="Q187" i="25"/>
  <c r="P91" i="25"/>
  <c r="K138" i="25"/>
  <c r="P148" i="25"/>
  <c r="K47" i="25"/>
  <c r="L173" i="25"/>
  <c r="D59" i="25"/>
  <c r="N95" i="25"/>
  <c r="Q181" i="25"/>
  <c r="P165" i="25"/>
  <c r="P81" i="25"/>
  <c r="K52" i="25"/>
  <c r="L183" i="25"/>
  <c r="N78" i="25"/>
  <c r="D171" i="25"/>
  <c r="K161" i="25"/>
  <c r="M78" i="25"/>
  <c r="D43" i="25"/>
  <c r="N82" i="25"/>
  <c r="P119" i="25"/>
  <c r="O87" i="25"/>
  <c r="P93" i="25"/>
  <c r="P182" i="25"/>
  <c r="C89" i="25"/>
  <c r="E149" i="25"/>
  <c r="N57" i="25"/>
  <c r="E91" i="25"/>
  <c r="F2" i="25"/>
  <c r="F93" i="25"/>
  <c r="E109" i="25"/>
  <c r="E94" i="25"/>
  <c r="E111" i="25"/>
  <c r="P146" i="25"/>
  <c r="M81" i="25"/>
  <c r="N175" i="25"/>
  <c r="M140" i="25"/>
  <c r="D80" i="25"/>
  <c r="P100" i="25"/>
  <c r="C142" i="25"/>
  <c r="E71" i="25"/>
  <c r="Q125" i="25"/>
  <c r="E153" i="25"/>
  <c r="E146" i="25"/>
  <c r="O47" i="25"/>
  <c r="N125" i="25"/>
  <c r="G139" i="25"/>
  <c r="K118" i="25"/>
  <c r="N168" i="25"/>
  <c r="O89" i="25"/>
  <c r="E163" i="25"/>
  <c r="Q161" i="25"/>
  <c r="M59" i="25"/>
  <c r="E103" i="25"/>
  <c r="O64" i="25"/>
  <c r="B189" i="25"/>
  <c r="Q153" i="25"/>
  <c r="C114" i="25"/>
  <c r="P113" i="25"/>
  <c r="G189" i="25"/>
  <c r="N62" i="25"/>
  <c r="Q61" i="25"/>
  <c r="L167" i="25"/>
  <c r="O144" i="25"/>
  <c r="F102" i="25"/>
  <c r="N135" i="25"/>
  <c r="G173" i="25"/>
  <c r="F126" i="25"/>
  <c r="P106" i="25"/>
  <c r="P59" i="25"/>
  <c r="P126" i="25"/>
  <c r="E96" i="25"/>
  <c r="Q4" i="25"/>
  <c r="D74" i="25"/>
  <c r="D133" i="25"/>
  <c r="I196" i="25"/>
  <c r="Q73" i="25"/>
  <c r="B127" i="25"/>
  <c r="C121" i="25"/>
  <c r="B92" i="25"/>
  <c r="L79" i="25"/>
  <c r="O160" i="25"/>
  <c r="B142" i="25"/>
  <c r="E200" i="25"/>
  <c r="K73" i="25"/>
  <c r="I97" i="25"/>
  <c r="N131" i="25"/>
  <c r="B86" i="25"/>
  <c r="Q139" i="25"/>
  <c r="L2" i="25"/>
  <c r="P180" i="25"/>
  <c r="Q186" i="25"/>
  <c r="G204" i="25"/>
  <c r="Q131" i="25"/>
  <c r="L159" i="25"/>
  <c r="O55" i="25"/>
  <c r="P133" i="25"/>
  <c r="K94" i="25"/>
  <c r="J200" i="25"/>
  <c r="C48" i="25"/>
  <c r="K200" i="25"/>
  <c r="N111" i="25"/>
  <c r="K83" i="25"/>
  <c r="N140" i="25"/>
  <c r="B77" i="25"/>
  <c r="I157" i="25"/>
  <c r="C128" i="25"/>
  <c r="C143" i="25"/>
  <c r="E125" i="25"/>
  <c r="K189" i="25"/>
  <c r="D117" i="25"/>
  <c r="I161" i="25"/>
  <c r="M152" i="25"/>
  <c r="L112" i="25"/>
  <c r="Q72" i="25"/>
  <c r="M55" i="25"/>
  <c r="F146" i="25"/>
  <c r="G131" i="25"/>
  <c r="C131" i="25"/>
  <c r="C175" i="25"/>
  <c r="D100" i="25"/>
  <c r="K164" i="25"/>
  <c r="G191" i="25"/>
  <c r="H97" i="25"/>
  <c r="F74" i="25"/>
  <c r="J64" i="25"/>
  <c r="K85" i="25"/>
  <c r="D151" i="25"/>
  <c r="M196" i="25"/>
  <c r="N196" i="25"/>
  <c r="D156" i="25"/>
  <c r="M148" i="25"/>
  <c r="C85" i="25"/>
  <c r="Q174" i="25"/>
  <c r="C147" i="25"/>
  <c r="G58" i="25"/>
  <c r="N58" i="25"/>
  <c r="B116" i="25"/>
  <c r="B154" i="25"/>
  <c r="O44" i="25"/>
  <c r="N101" i="25"/>
  <c r="P73" i="25"/>
  <c r="F203" i="25"/>
  <c r="F72" i="25"/>
  <c r="M42" i="25"/>
  <c r="P194" i="25"/>
  <c r="B144" i="25"/>
  <c r="L60" i="25"/>
  <c r="M192" i="25"/>
  <c r="F123" i="25"/>
  <c r="F151" i="25"/>
  <c r="K183" i="25"/>
  <c r="J50" i="25"/>
  <c r="O62" i="25"/>
  <c r="O4" i="25"/>
  <c r="M172" i="25"/>
  <c r="K88" i="25"/>
  <c r="Q111" i="25"/>
  <c r="C162" i="25"/>
  <c r="B168" i="25"/>
  <c r="G126" i="25"/>
  <c r="O137" i="25"/>
  <c r="B2" i="25"/>
  <c r="G69" i="25"/>
  <c r="E158" i="25"/>
  <c r="M145" i="25"/>
  <c r="C189" i="25"/>
  <c r="E69" i="25"/>
  <c r="G142" i="25"/>
  <c r="K150" i="25"/>
  <c r="C177" i="25"/>
  <c r="H161" i="25"/>
  <c r="Q70" i="25"/>
  <c r="F43" i="25"/>
  <c r="D196" i="25"/>
  <c r="B108" i="25"/>
  <c r="P171" i="25"/>
  <c r="P116" i="25"/>
  <c r="F80" i="25"/>
  <c r="G93" i="25"/>
  <c r="Q64" i="25"/>
  <c r="M74" i="25"/>
  <c r="D165" i="25"/>
  <c r="B129" i="25"/>
  <c r="Q191" i="25"/>
  <c r="F177" i="25"/>
  <c r="O192" i="25"/>
  <c r="O109" i="25"/>
  <c r="N2" i="25"/>
  <c r="D87" i="25"/>
  <c r="B177" i="25"/>
  <c r="N93" i="25"/>
  <c r="G116" i="25"/>
  <c r="K143" i="25"/>
  <c r="K41" i="25"/>
  <c r="O51" i="25"/>
  <c r="B91" i="25"/>
  <c r="F130" i="25"/>
  <c r="E95" i="25"/>
  <c r="E133" i="25"/>
  <c r="M69" i="25"/>
  <c r="F108" i="25"/>
  <c r="O52" i="25"/>
  <c r="O45" i="25"/>
  <c r="B174" i="25"/>
  <c r="K116" i="25"/>
  <c r="G144" i="25"/>
  <c r="G203" i="25"/>
  <c r="G108" i="25"/>
  <c r="Q141" i="25"/>
  <c r="G54" i="25"/>
  <c r="C196" i="25"/>
  <c r="O145" i="25"/>
  <c r="B71" i="25"/>
  <c r="D72" i="25"/>
  <c r="Q78" i="25"/>
  <c r="F106" i="25"/>
  <c r="Q140" i="25"/>
  <c r="N120" i="25"/>
  <c r="F120" i="25"/>
  <c r="F101" i="25"/>
  <c r="L87" i="25"/>
  <c r="B172" i="25"/>
  <c r="C193" i="25"/>
  <c r="M136" i="25"/>
  <c r="E55" i="25"/>
  <c r="P86" i="25"/>
  <c r="L175" i="25"/>
  <c r="G150" i="25"/>
  <c r="O130" i="25"/>
  <c r="L80" i="25"/>
  <c r="L70" i="25"/>
  <c r="D81" i="25"/>
  <c r="B201" i="25"/>
  <c r="E175" i="25"/>
  <c r="D107" i="25"/>
  <c r="N118" i="25"/>
  <c r="P87" i="25"/>
  <c r="P167" i="25"/>
  <c r="L132" i="25"/>
  <c r="Q180" i="25"/>
  <c r="M83" i="25"/>
  <c r="Q92" i="25"/>
  <c r="N128" i="25"/>
  <c r="G120" i="25"/>
  <c r="K199" i="25"/>
  <c r="E105" i="25"/>
  <c r="E99" i="25"/>
  <c r="M108" i="25"/>
  <c r="F115" i="25"/>
  <c r="L154" i="25"/>
  <c r="P78" i="25"/>
  <c r="L113" i="25"/>
  <c r="K194" i="25"/>
  <c r="G102" i="25"/>
  <c r="M198" i="25"/>
  <c r="B161" i="25"/>
  <c r="D128" i="25"/>
  <c r="N199" i="25"/>
  <c r="B157" i="25"/>
  <c r="Q74" i="25"/>
  <c r="D170" i="25"/>
  <c r="P92" i="25"/>
  <c r="Q137" i="25"/>
  <c r="M184" i="25"/>
  <c r="C91" i="25"/>
  <c r="D53" i="25"/>
  <c r="B101" i="25"/>
  <c r="F95" i="25"/>
  <c r="H50" i="25"/>
  <c r="D94" i="25"/>
  <c r="B53" i="25"/>
  <c r="M173" i="25"/>
  <c r="E171" i="25"/>
  <c r="C76" i="25"/>
  <c r="K57" i="25"/>
  <c r="C44" i="25"/>
  <c r="E86" i="25"/>
  <c r="P46" i="25"/>
  <c r="C56" i="25"/>
  <c r="F148" i="25"/>
  <c r="E178" i="25"/>
  <c r="C155" i="25"/>
  <c r="O103" i="25"/>
  <c r="I140" i="25"/>
  <c r="D154" i="25"/>
  <c r="G56" i="25"/>
  <c r="N146" i="25"/>
  <c r="M120" i="25"/>
  <c r="L104" i="25"/>
  <c r="L78" i="25"/>
  <c r="J168" i="25"/>
  <c r="O161" i="25"/>
  <c r="C178" i="25"/>
  <c r="M102" i="25"/>
  <c r="D73" i="25"/>
  <c r="F166" i="25"/>
  <c r="I203" i="25"/>
  <c r="N129" i="25"/>
  <c r="G87" i="25"/>
  <c r="O79" i="25"/>
  <c r="P105" i="25"/>
  <c r="K123" i="25"/>
  <c r="N173" i="25"/>
  <c r="D84" i="25"/>
  <c r="O141" i="25"/>
  <c r="K50" i="25"/>
  <c r="C136" i="25"/>
  <c r="H203" i="25"/>
  <c r="M122" i="25"/>
  <c r="O157" i="25"/>
  <c r="Q149" i="25"/>
  <c r="P141" i="25"/>
  <c r="B88" i="25"/>
  <c r="P64" i="25"/>
  <c r="Q188" i="25"/>
  <c r="E101" i="25"/>
  <c r="D148" i="25"/>
  <c r="D124" i="25"/>
  <c r="N201" i="25"/>
  <c r="L139" i="25"/>
  <c r="P111" i="25"/>
  <c r="K122" i="25"/>
  <c r="G180" i="25"/>
  <c r="Q143" i="25"/>
  <c r="B51" i="25"/>
  <c r="M86" i="25"/>
  <c r="G55" i="25"/>
  <c r="Q152" i="25"/>
  <c r="N150" i="25"/>
  <c r="G99" i="25"/>
  <c r="M162" i="25"/>
  <c r="N192" i="25"/>
  <c r="O197" i="25"/>
  <c r="N189" i="25"/>
  <c r="Q190" i="25"/>
  <c r="P152" i="25"/>
  <c r="K106" i="25"/>
  <c r="E107" i="25"/>
  <c r="C88" i="25"/>
  <c r="B188" i="25"/>
  <c r="P166" i="25"/>
  <c r="I47" i="25"/>
  <c r="K157" i="25"/>
  <c r="C58" i="25"/>
  <c r="Q106" i="25"/>
  <c r="O143" i="25"/>
  <c r="L3" i="25"/>
  <c r="C127" i="25"/>
  <c r="O88" i="25"/>
  <c r="P124" i="25"/>
  <c r="N153" i="25"/>
  <c r="O191" i="25"/>
  <c r="D102" i="25"/>
  <c r="M84" i="25"/>
  <c r="M166" i="25"/>
  <c r="K69" i="25"/>
  <c r="K181" i="25"/>
  <c r="M75" i="25"/>
  <c r="O80" i="25"/>
  <c r="E185" i="25"/>
  <c r="Q94" i="25"/>
  <c r="D145" i="25"/>
  <c r="M164" i="25"/>
  <c r="K204" i="25"/>
  <c r="G77" i="25"/>
  <c r="K193" i="25"/>
  <c r="B135" i="25"/>
  <c r="O158" i="25"/>
  <c r="G82" i="25"/>
  <c r="G81" i="25"/>
  <c r="G123" i="25"/>
  <c r="P129" i="25"/>
  <c r="G130" i="25"/>
  <c r="D158" i="25"/>
  <c r="C123" i="25"/>
  <c r="B100" i="25"/>
  <c r="K121" i="25"/>
  <c r="Q107" i="25"/>
  <c r="C176" i="25"/>
  <c r="Q115" i="25"/>
  <c r="Q167" i="25"/>
  <c r="N108" i="25"/>
  <c r="P75" i="25"/>
  <c r="E139" i="25"/>
  <c r="K71" i="25"/>
  <c r="L99" i="25"/>
  <c r="K54" i="25"/>
  <c r="E48" i="25"/>
  <c r="P174" i="25"/>
  <c r="F168" i="25"/>
  <c r="L58" i="25"/>
  <c r="K125" i="25"/>
  <c r="P125" i="25"/>
  <c r="E66" i="25"/>
  <c r="O82" i="25"/>
  <c r="K68" i="25"/>
  <c r="P197" i="25"/>
  <c r="N123" i="25"/>
  <c r="J169" i="25"/>
  <c r="P131" i="25"/>
  <c r="Q166" i="25"/>
  <c r="E173" i="25"/>
  <c r="E56" i="25"/>
  <c r="M200" i="25"/>
  <c r="C187" i="25"/>
  <c r="O91" i="25"/>
  <c r="M92" i="25"/>
  <c r="G198" i="25"/>
  <c r="K198" i="25"/>
  <c r="D139" i="25"/>
  <c r="D159" i="25"/>
  <c r="P181" i="25"/>
  <c r="B102" i="25"/>
  <c r="G132" i="25"/>
  <c r="K152" i="25"/>
  <c r="F53" i="25"/>
  <c r="I43" i="25"/>
  <c r="D175" i="25"/>
  <c r="K60" i="25"/>
  <c r="M109" i="25"/>
  <c r="F159" i="25"/>
  <c r="B123" i="25"/>
  <c r="E145" i="25"/>
  <c r="G141" i="25"/>
  <c r="K163" i="25"/>
  <c r="C167" i="25"/>
  <c r="D123" i="25"/>
  <c r="M161" i="25"/>
  <c r="L141" i="25"/>
  <c r="L187" i="25"/>
  <c r="Q46" i="25"/>
  <c r="E49" i="25"/>
  <c r="P50" i="25"/>
  <c r="B63" i="25"/>
  <c r="L169" i="25"/>
  <c r="K110" i="25"/>
  <c r="L46" i="25"/>
  <c r="L101" i="25"/>
  <c r="D153" i="25"/>
  <c r="E78" i="25"/>
  <c r="N127" i="25"/>
  <c r="K179" i="25"/>
  <c r="N80" i="25"/>
  <c r="B117" i="25"/>
  <c r="L103" i="25"/>
  <c r="Q196" i="25"/>
  <c r="E97" i="25"/>
  <c r="B175" i="25"/>
  <c r="I46" i="25"/>
  <c r="D60" i="25"/>
  <c r="G125" i="25"/>
  <c r="F135" i="25"/>
  <c r="P82" i="25"/>
  <c r="M153" i="25"/>
  <c r="E181" i="25"/>
  <c r="K169" i="25"/>
  <c r="F164" i="25"/>
  <c r="E46" i="25"/>
  <c r="N65" i="25"/>
  <c r="Q2" i="25"/>
  <c r="N145" i="25"/>
  <c r="N91" i="25"/>
  <c r="E100" i="25"/>
  <c r="G94" i="25"/>
  <c r="P132" i="25"/>
  <c r="K127" i="25"/>
  <c r="F204" i="25"/>
  <c r="F196" i="25"/>
  <c r="Q197" i="25"/>
  <c r="P136" i="25"/>
  <c r="K86" i="25"/>
  <c r="N138" i="25"/>
  <c r="E79" i="25"/>
  <c r="L4" i="25"/>
  <c r="G45" i="25"/>
  <c r="C172" i="25"/>
  <c r="L163" i="25"/>
  <c r="F172" i="25"/>
  <c r="B171" i="25"/>
  <c r="E198" i="25"/>
  <c r="B55" i="25"/>
  <c r="N121" i="25"/>
  <c r="M199" i="25"/>
  <c r="M48" i="25"/>
  <c r="F52" i="25"/>
  <c r="L129" i="25"/>
  <c r="C204" i="25"/>
  <c r="L153" i="25"/>
  <c r="D98" i="25"/>
  <c r="K74" i="25"/>
  <c r="D112" i="25"/>
  <c r="N47" i="25"/>
  <c r="H175" i="25"/>
  <c r="Q130" i="25"/>
  <c r="D132" i="25"/>
  <c r="K49" i="25"/>
  <c r="F197" i="25"/>
  <c r="K45" i="25"/>
  <c r="C134" i="25"/>
  <c r="L94" i="25"/>
  <c r="G196" i="25"/>
  <c r="D70" i="25"/>
  <c r="C171" i="25"/>
  <c r="K103" i="25"/>
  <c r="P139" i="25"/>
  <c r="O97" i="25"/>
  <c r="K92" i="25"/>
  <c r="N181" i="25"/>
  <c r="D71" i="25"/>
  <c r="B97" i="25"/>
  <c r="P3" i="25"/>
  <c r="L185" i="25"/>
  <c r="O136" i="25"/>
  <c r="P109" i="25"/>
  <c r="G89" i="25"/>
  <c r="G51" i="25"/>
  <c r="L76" i="25"/>
  <c r="N46" i="25"/>
  <c r="C151" i="25"/>
  <c r="E151" i="25"/>
  <c r="F49" i="25"/>
  <c r="M50" i="25"/>
  <c r="E73" i="25"/>
  <c r="J161" i="25"/>
  <c r="O78" i="25"/>
  <c r="P195" i="25"/>
  <c r="C82" i="25"/>
  <c r="L123" i="25"/>
  <c r="E190" i="25"/>
  <c r="O195" i="25"/>
  <c r="B79" i="25"/>
  <c r="M185" i="25"/>
  <c r="K109" i="25"/>
  <c r="F176" i="25"/>
  <c r="O166" i="25"/>
  <c r="Q170" i="25"/>
  <c r="D188" i="25"/>
  <c r="M77" i="25"/>
  <c r="F67" i="25"/>
  <c r="L177" i="25"/>
  <c r="G101" i="25"/>
  <c r="P142" i="25"/>
  <c r="K174" i="25"/>
  <c r="I178" i="25"/>
  <c r="D51" i="25"/>
  <c r="E84" i="25"/>
  <c r="E76" i="25"/>
  <c r="M70" i="25"/>
  <c r="K141" i="25"/>
  <c r="C118" i="25"/>
  <c r="B104" i="25"/>
  <c r="M93" i="25"/>
  <c r="E74" i="25"/>
  <c r="C120" i="25"/>
  <c r="O117" i="25"/>
  <c r="C72" i="25"/>
  <c r="O94" i="25"/>
  <c r="N77" i="25"/>
  <c r="M138" i="25"/>
  <c r="K182" i="25"/>
  <c r="E192" i="25"/>
  <c r="G117" i="25"/>
  <c r="B121" i="25"/>
  <c r="M115" i="25"/>
  <c r="K145" i="25"/>
  <c r="M181" i="25"/>
  <c r="K130" i="25"/>
  <c r="J201" i="25"/>
  <c r="Q123" i="25"/>
  <c r="P191" i="25"/>
  <c r="L114" i="25"/>
  <c r="B166" i="25"/>
  <c r="F109" i="25"/>
  <c r="M191" i="25"/>
  <c r="B103" i="25"/>
  <c r="B70" i="25"/>
  <c r="M62" i="25"/>
  <c r="O169" i="25"/>
  <c r="C94" i="25"/>
  <c r="M150" i="25"/>
  <c r="B59" i="25"/>
  <c r="L119" i="25"/>
  <c r="K93" i="25"/>
  <c r="L128" i="25"/>
  <c r="D187" i="25"/>
  <c r="H52" i="25"/>
  <c r="O48" i="25"/>
  <c r="C117" i="25"/>
  <c r="Q162" i="25"/>
  <c r="M119" i="25"/>
  <c r="K133" i="25"/>
  <c r="N44" i="25"/>
  <c r="L146" i="25"/>
  <c r="E51" i="25"/>
  <c r="E52" i="25"/>
  <c r="F174" i="25"/>
  <c r="E81" i="25"/>
  <c r="C50" i="25"/>
  <c r="H47" i="25"/>
  <c r="L111" i="25"/>
  <c r="E65" i="25"/>
  <c r="O71" i="25"/>
  <c r="P196" i="25"/>
  <c r="H204" i="25"/>
  <c r="L69" i="25"/>
  <c r="B50" i="25"/>
  <c r="G177" i="25"/>
  <c r="G181" i="25"/>
  <c r="B182" i="25"/>
  <c r="B93" i="25"/>
  <c r="D76" i="25"/>
  <c r="K191" i="25"/>
  <c r="K153" i="25"/>
  <c r="P156" i="25"/>
  <c r="D184" i="25"/>
  <c r="N156" i="25"/>
  <c r="P55" i="25"/>
  <c r="L138" i="25"/>
  <c r="D104" i="25"/>
  <c r="F118" i="25"/>
  <c r="G105" i="25"/>
  <c r="C105" i="25"/>
  <c r="E162" i="25"/>
  <c r="O100" i="25"/>
  <c r="G164" i="25"/>
  <c r="O118" i="25"/>
  <c r="G151" i="25"/>
  <c r="F78" i="25"/>
  <c r="F188" i="25"/>
  <c r="D54" i="25"/>
  <c r="D44" i="25"/>
  <c r="M85" i="25"/>
  <c r="E193" i="25"/>
  <c r="H208" i="25" l="1"/>
  <c r="H206" i="25"/>
  <c r="H205" i="25"/>
  <c r="H207" i="25"/>
  <c r="H209" i="25" l="1"/>
  <c r="I210" i="25" s="1"/>
  <c r="I209" i="25" l="1"/>
</calcChain>
</file>

<file path=xl/sharedStrings.xml><?xml version="1.0" encoding="utf-8"?>
<sst xmlns="http://schemas.openxmlformats.org/spreadsheetml/2006/main" count="4784" uniqueCount="1707">
  <si>
    <t>名前</t>
    <rPh sb="0" eb="2">
      <t>ナマエ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</si>
  <si>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</si>
  <si>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</si>
  <si>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負傷</t>
    <rPh sb="0" eb="2">
      <t>フショウ</t>
    </rPh>
    <phoneticPr fontId="1"/>
  </si>
  <si>
    <t>外出中</t>
    <rPh sb="0" eb="3">
      <t>ガイシュツチュウ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</si>
  <si>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</si>
  <si>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</si>
  <si>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視覚障害</t>
    <rPh sb="0" eb="2">
      <t>シカク</t>
    </rPh>
    <rPh sb="2" eb="4">
      <t>ショウガイ</t>
    </rPh>
    <phoneticPr fontId="1"/>
  </si>
  <si>
    <t>聴覚障害</t>
    <rPh sb="0" eb="2">
      <t>チョウカク</t>
    </rPh>
    <rPh sb="2" eb="4">
      <t>ショウガイ</t>
    </rPh>
    <phoneticPr fontId="1"/>
  </si>
  <si>
    <t>車いす利用（身体障害）</t>
    <rPh sb="0" eb="1">
      <t>クルマ</t>
    </rPh>
    <rPh sb="3" eb="5">
      <t>リヨウ</t>
    </rPh>
    <rPh sb="6" eb="8">
      <t>シンタイ</t>
    </rPh>
    <rPh sb="8" eb="10">
      <t>ショウガイ</t>
    </rPh>
    <phoneticPr fontId="1"/>
  </si>
  <si>
    <t>妊婦</t>
    <rPh sb="0" eb="2">
      <t>ニンプ</t>
    </rPh>
    <phoneticPr fontId="1"/>
  </si>
  <si>
    <t>人工透析患者</t>
    <rPh sb="0" eb="2">
      <t>ジンコウ</t>
    </rPh>
    <rPh sb="2" eb="4">
      <t>トウセキ</t>
    </rPh>
    <rPh sb="4" eb="6">
      <t>カンジャ</t>
    </rPh>
    <phoneticPr fontId="1"/>
  </si>
  <si>
    <t>新順位</t>
  </si>
  <si>
    <t>苗字</t>
  </si>
  <si>
    <t>**</t>
  </si>
  <si>
    <t>世帯数</t>
  </si>
  <si>
    <t>ﾌﾘｶﾞﾅ1</t>
  </si>
  <si>
    <t>ﾌﾘｶﾞﾅ2</t>
  </si>
  <si>
    <t>ﾌﾘｶﾞﾅ3</t>
  </si>
  <si>
    <t>ﾌﾘｶﾞﾅ4</t>
  </si>
  <si>
    <t>ﾌﾘｶﾞﾅ5</t>
  </si>
  <si>
    <t>ﾌﾘｶﾞﾅ6</t>
  </si>
  <si>
    <t>佐藤</t>
  </si>
  <si>
    <t>*</t>
  </si>
  <si>
    <t>ｻﾄｳ</t>
  </si>
  <si>
    <t>ｻﾄﾞｳ</t>
  </si>
  <si>
    <t>ｻﾄｵ</t>
  </si>
  <si>
    <t>ｻﾄ☆</t>
  </si>
  <si>
    <t>ｻｲﾄｳ☆</t>
  </si>
  <si>
    <t>ｿﾄｳ☆</t>
  </si>
  <si>
    <t>ｻﾌｼﾞ☆</t>
  </si>
  <si>
    <t>鈴木</t>
  </si>
  <si>
    <t>ｽｽﾞｷ</t>
  </si>
  <si>
    <t>ｽｽｷ</t>
  </si>
  <si>
    <t>ｽｽｷﾞ</t>
  </si>
  <si>
    <t>ｽｽﾞｷﾞ☆</t>
  </si>
  <si>
    <t>高橋</t>
  </si>
  <si>
    <t>ﾀｶﾊｼ</t>
  </si>
  <si>
    <t>ﾀｶﾅﾊｼ</t>
  </si>
  <si>
    <t>ﾀｶﾊﾞｼ</t>
  </si>
  <si>
    <t>ﾀﾊｼ</t>
  </si>
  <si>
    <t>田中</t>
  </si>
  <si>
    <t>ﾀﾅｶ</t>
  </si>
  <si>
    <t>ﾀﾞﾅｶ</t>
  </si>
  <si>
    <t>ﾃﾞﾝﾁｭｳ</t>
  </si>
  <si>
    <t>渡辺</t>
  </si>
  <si>
    <t>ﾜﾀﾅﾍﾞ</t>
  </si>
  <si>
    <t>ﾜﾀﾅﾍ</t>
  </si>
  <si>
    <t>ﾜﾀﾍﾞ</t>
  </si>
  <si>
    <t>ﾜﾀﾞﾅﾍﾞ</t>
  </si>
  <si>
    <t>ﾜﾀﾉﾍﾞ</t>
  </si>
  <si>
    <t>ﾜﾀﾘﾍﾞ☆</t>
  </si>
  <si>
    <t>伊藤</t>
  </si>
  <si>
    <t>ｲﾄｳ</t>
  </si>
  <si>
    <t>ｲﾌｼﾞ☆</t>
  </si>
  <si>
    <t>山本</t>
  </si>
  <si>
    <t>ﾔﾏﾓﾄ</t>
  </si>
  <si>
    <t>中村</t>
  </si>
  <si>
    <t>ﾅｶﾑﾗ</t>
  </si>
  <si>
    <t>小林</t>
  </si>
  <si>
    <t>ｺﾊﾞﾔｼ</t>
  </si>
  <si>
    <t>ｺﾊﾔｼ</t>
  </si>
  <si>
    <t>ｵﾊﾔｼ</t>
  </si>
  <si>
    <t>ｵﾊﾞﾔｼ</t>
  </si>
  <si>
    <t>ｺﾊﾞｼ☆</t>
  </si>
  <si>
    <t>加藤</t>
  </si>
  <si>
    <t>ｶﾄｳ</t>
  </si>
  <si>
    <t>ｶﾄｵ</t>
  </si>
  <si>
    <t>吉田</t>
  </si>
  <si>
    <t>ﾖｼﾀﾞ</t>
  </si>
  <si>
    <t>ﾖｼﾀ</t>
  </si>
  <si>
    <t>ﾖｼﾞﾀﾞ</t>
  </si>
  <si>
    <t>ｷﾁﾀﾞ</t>
  </si>
  <si>
    <t>ｷｯﾀ</t>
  </si>
  <si>
    <t>山田</t>
  </si>
  <si>
    <t>ﾔﾏﾀﾞ</t>
  </si>
  <si>
    <t>ﾔﾏﾀ</t>
  </si>
  <si>
    <t>ﾔﾀﾞ☆</t>
  </si>
  <si>
    <t>ﾖｳﾀﾞ☆</t>
  </si>
  <si>
    <t>佐々木</t>
  </si>
  <si>
    <t>ｻｻｷ</t>
  </si>
  <si>
    <t>山口</t>
  </si>
  <si>
    <t>ﾔﾏｸﾞﾁ</t>
  </si>
  <si>
    <t>ﾔﾏｸﾁ</t>
  </si>
  <si>
    <t>松本</t>
  </si>
  <si>
    <t>ﾏﾂﾓﾄ</t>
  </si>
  <si>
    <t>ﾏﾂﾎﾝ</t>
  </si>
  <si>
    <t>井上</t>
  </si>
  <si>
    <t>ｲﾈ</t>
  </si>
  <si>
    <t>ｲﾈｲ</t>
  </si>
  <si>
    <t>ｲﾅｲ</t>
  </si>
  <si>
    <t>ｲﾅｴ</t>
  </si>
  <si>
    <t>ｲﾉｳｴ</t>
  </si>
  <si>
    <t>ｲﾉｴ</t>
  </si>
  <si>
    <t>ｲｶﾐ</t>
  </si>
  <si>
    <t>ｲｶﾞﾐ</t>
  </si>
  <si>
    <t>ｲｳｴ☆</t>
  </si>
  <si>
    <t>斎藤</t>
  </si>
  <si>
    <t>ｻｲﾄｳ</t>
  </si>
  <si>
    <t>木村</t>
  </si>
  <si>
    <t>ｷﾑﾗ</t>
  </si>
  <si>
    <t>ｺﾑﾗ☆</t>
  </si>
  <si>
    <t>林</t>
  </si>
  <si>
    <t>ﾊﾔｼ</t>
  </si>
  <si>
    <t>ﾊﾔ☆</t>
  </si>
  <si>
    <t>ﾘﾝ</t>
  </si>
  <si>
    <t>ﾘﾑ☆</t>
  </si>
  <si>
    <t>ｲﾑ</t>
  </si>
  <si>
    <t>ﾔｳ</t>
  </si>
  <si>
    <t>ｼｹﾞﾙ</t>
  </si>
  <si>
    <t>ｼｹﾞ</t>
  </si>
  <si>
    <t>清水</t>
  </si>
  <si>
    <t>ｷﾖﾐｽﾞ</t>
  </si>
  <si>
    <t>ｾｲｽｲ</t>
  </si>
  <si>
    <t>ｼﾐｽﾞ</t>
  </si>
  <si>
    <t>ｼﾐｽ</t>
  </si>
  <si>
    <t>ｼﾐﾂﾞ☆</t>
  </si>
  <si>
    <t>山崎</t>
  </si>
  <si>
    <t>ﾔﾏｻｷ</t>
  </si>
  <si>
    <t>ﾔﾏｻﾞｷ</t>
  </si>
  <si>
    <t>池田</t>
  </si>
  <si>
    <t>ｲｹﾀﾞ</t>
  </si>
  <si>
    <t>ｲｹﾀ</t>
  </si>
  <si>
    <t>ｲｹﾞﾀﾞ</t>
  </si>
  <si>
    <t>ｲﾁﾀﾞ☆</t>
  </si>
  <si>
    <t>阿部</t>
  </si>
  <si>
    <t>ｱﾍﾞ</t>
  </si>
  <si>
    <t>ｱﾍﾞｲ</t>
  </si>
  <si>
    <t>ｵｶﾍﾞ☆</t>
  </si>
  <si>
    <t>ｱﾍﾟ☆</t>
  </si>
  <si>
    <t>森</t>
  </si>
  <si>
    <t>ﾓﾘ</t>
  </si>
  <si>
    <t>ｼﾝ</t>
  </si>
  <si>
    <t>ﾊﾔｼ☆</t>
  </si>
  <si>
    <t>橋本</t>
  </si>
  <si>
    <t>ﾊｼﾓﾄ</t>
  </si>
  <si>
    <t>ﾊｼﾓﾀ</t>
  </si>
  <si>
    <t>山下</t>
  </si>
  <si>
    <t>ﾔﾏｼﾀ</t>
  </si>
  <si>
    <t>ﾔﾏﾉｼﾀ</t>
  </si>
  <si>
    <t>ﾔﾏｼﾓ</t>
  </si>
  <si>
    <t>ﾔｼﾀ☆</t>
  </si>
  <si>
    <t>石川</t>
  </si>
  <si>
    <t>ｲｼｶﾜ</t>
  </si>
  <si>
    <t>ｲｼｺ</t>
  </si>
  <si>
    <t>ｲｼｶﾞﾜ</t>
  </si>
  <si>
    <t>ｲｶﾞﾜ☆</t>
  </si>
  <si>
    <t>中島</t>
  </si>
  <si>
    <t>ﾅｶｼﾏ</t>
  </si>
  <si>
    <t>ﾅｶｼﾞﾏ</t>
  </si>
  <si>
    <t>ﾅｶﾞｼﾏ☆</t>
  </si>
  <si>
    <t>ﾅﾝｼﾞﾏ☆</t>
  </si>
  <si>
    <t>前田</t>
  </si>
  <si>
    <t>ﾏｴﾀ</t>
  </si>
  <si>
    <t>ﾏｴﾀﾞ</t>
  </si>
  <si>
    <t>ﾏﾍﾀﾞ</t>
  </si>
  <si>
    <t>ﾏｲﾀ☆</t>
  </si>
  <si>
    <t>ｴﾀﾞ☆</t>
  </si>
  <si>
    <t>藤田</t>
  </si>
  <si>
    <t>ﾌｼﾞﾀ</t>
  </si>
  <si>
    <t>ﾌｼﾀﾞ</t>
  </si>
  <si>
    <t>ﾌｼﾞﾀﾞ</t>
  </si>
  <si>
    <t>ﾌﾁﾞﾀ</t>
  </si>
  <si>
    <t>小川</t>
  </si>
  <si>
    <t>ｵｶﾞﾜ</t>
  </si>
  <si>
    <t>ｵｻﾞﾜ</t>
  </si>
  <si>
    <t>ｵｶﾜ</t>
  </si>
  <si>
    <t>ｺｶﾜ</t>
  </si>
  <si>
    <t>ｺｶﾞﾜ</t>
  </si>
  <si>
    <t>岡田</t>
  </si>
  <si>
    <t>ｵｶﾀﾞ</t>
  </si>
  <si>
    <t>ｵｶﾀ</t>
  </si>
  <si>
    <t>後藤</t>
  </si>
  <si>
    <t>ｺﾞﾄｳ</t>
  </si>
  <si>
    <t>ｺﾞﾄﾞｳ</t>
  </si>
  <si>
    <t>ｺﾞﾄｵ</t>
  </si>
  <si>
    <t>ｺﾄｳ☆</t>
  </si>
  <si>
    <t>ｶﾞﾄｳ</t>
  </si>
  <si>
    <t>ｺｳﾄｳ</t>
  </si>
  <si>
    <t>長谷川</t>
  </si>
  <si>
    <t>ﾊｾｶﾞﾜ</t>
  </si>
  <si>
    <t>ﾊｾｶﾜ</t>
  </si>
  <si>
    <t>ﾊｾﾞｶﾞﾜ</t>
  </si>
  <si>
    <t>ﾊﾔｶﾞﾜ</t>
  </si>
  <si>
    <t>村上</t>
  </si>
  <si>
    <t>ｻﾑﾗｶﾐ</t>
  </si>
  <si>
    <t>ﾑﾗｶﾐ</t>
  </si>
  <si>
    <t>ﾑｶﾐ</t>
  </si>
  <si>
    <t>ﾑﾗｶﾞﾐ</t>
  </si>
  <si>
    <t>ﾑﾗｵｶ</t>
  </si>
  <si>
    <t>ﾑﾗｳｴ</t>
  </si>
  <si>
    <t>近藤</t>
  </si>
  <si>
    <t>ｺﾝﾄﾞｳ</t>
  </si>
  <si>
    <t>ｺﾝﾄｳ</t>
  </si>
  <si>
    <t>ｺﾝﾄﾞｵ</t>
  </si>
  <si>
    <t>ｺﾝﾄﾞ</t>
  </si>
  <si>
    <t>ｺｳﾄﾞｳ☆</t>
  </si>
  <si>
    <t>ﾁｶﾌｼﾞ</t>
  </si>
  <si>
    <t>ｷﾝﾄﾞｳ☆</t>
  </si>
  <si>
    <t>石井</t>
  </si>
  <si>
    <t>ｲｼｲ</t>
  </si>
  <si>
    <t>ｲﾜｲ</t>
  </si>
  <si>
    <t>坂本</t>
  </si>
  <si>
    <t>ｻｶﾓﾄ</t>
  </si>
  <si>
    <t>ｻｶﾒﾃ</t>
  </si>
  <si>
    <t>遠藤</t>
  </si>
  <si>
    <t>ｴﾝﾄﾞｳ</t>
  </si>
  <si>
    <t>ｴﾄｳ</t>
  </si>
  <si>
    <t>ﾄｵﾄﾞｳ</t>
  </si>
  <si>
    <t>青木</t>
  </si>
  <si>
    <t>ｱｵｷ</t>
  </si>
  <si>
    <t>ｾｲｷ☆</t>
  </si>
  <si>
    <t>藤井</t>
  </si>
  <si>
    <t>ﾌｼﾞｲ</t>
  </si>
  <si>
    <t>ﾌｼｲ</t>
  </si>
  <si>
    <t>ﾌﾁﾞｲ</t>
  </si>
  <si>
    <t>西村</t>
  </si>
  <si>
    <t>ﾆｼﾑﾗ</t>
  </si>
  <si>
    <t>ｼﾑﾗ☆</t>
  </si>
  <si>
    <t>福田</t>
  </si>
  <si>
    <t>ﾌｸﾀ</t>
  </si>
  <si>
    <t>ﾌｸﾀﾞ</t>
  </si>
  <si>
    <t>ﾌｸﾞﾀﾞ</t>
  </si>
  <si>
    <t>太田</t>
  </si>
  <si>
    <t>ｵｵﾀ</t>
  </si>
  <si>
    <t>ｵｳﾀ</t>
  </si>
  <si>
    <t>ｵｵﾀﾞ</t>
  </si>
  <si>
    <t>ｵﾀ☆</t>
  </si>
  <si>
    <t>ﾀﾀﾞ</t>
  </si>
  <si>
    <t>ﾌﾄﾀﾞ</t>
  </si>
  <si>
    <t>ﾌﾄﾀ☆</t>
  </si>
  <si>
    <t>三浦</t>
  </si>
  <si>
    <t>ﾐｳﾗ</t>
  </si>
  <si>
    <t>ﾐﾂｳﾗ</t>
  </si>
  <si>
    <t>ｻﾝｳﾗ☆</t>
  </si>
  <si>
    <t>藤原</t>
  </si>
  <si>
    <t>ﾌｼﾞﾜﾗ</t>
  </si>
  <si>
    <t>ﾌｼﾊﾗ</t>
  </si>
  <si>
    <t>ﾌｼﾞﾊﾗ</t>
  </si>
  <si>
    <t>ﾌｼﾞﾊﾞﾗ☆</t>
  </si>
  <si>
    <t>ﾌﾁﾞﾊﾗ☆</t>
  </si>
  <si>
    <t>ﾌﾁﾞﾜﾗ☆</t>
  </si>
  <si>
    <t>ﾄｳﾊﾗ☆</t>
  </si>
  <si>
    <t>ｸｽﾞﾊﾗ</t>
  </si>
  <si>
    <t>ﾄｳﾊﾞﾗ☆</t>
  </si>
  <si>
    <t>岡本</t>
  </si>
  <si>
    <t>ｵｶﾓﾄ</t>
  </si>
  <si>
    <t>松田</t>
  </si>
  <si>
    <t>ﾏﾂﾀﾞ</t>
  </si>
  <si>
    <t>ﾏﾂﾀ</t>
  </si>
  <si>
    <t>ﾏﾁﾀﾞ</t>
  </si>
  <si>
    <t>ﾏｯﾀ★</t>
  </si>
  <si>
    <t>斉藤</t>
  </si>
  <si>
    <t>ｻｲﾄﾞｳ☆</t>
  </si>
  <si>
    <t>中川</t>
  </si>
  <si>
    <t>ﾅｶｶﾞﾜ</t>
  </si>
  <si>
    <t>ﾅｶｶﾞ</t>
  </si>
  <si>
    <t>ﾅｶｶﾞﾊ</t>
  </si>
  <si>
    <t>ﾅｶｶﾜ</t>
  </si>
  <si>
    <t>中野</t>
  </si>
  <si>
    <t>ﾅｶﾉ</t>
  </si>
  <si>
    <t>原田</t>
  </si>
  <si>
    <t>ﾊﾗﾀ</t>
  </si>
  <si>
    <t>ﾊﾗﾀﾞ</t>
  </si>
  <si>
    <t>小野</t>
  </si>
  <si>
    <t>ｵﾉ</t>
  </si>
  <si>
    <t>ｵﾇ</t>
  </si>
  <si>
    <t>ｺﾉ</t>
  </si>
  <si>
    <t>ｻﾇ</t>
  </si>
  <si>
    <t>竹内</t>
  </si>
  <si>
    <t>ﾀｹｳﾁ</t>
  </si>
  <si>
    <t>ﾀｹﾉｳﾁ</t>
  </si>
  <si>
    <t>ﾀｹｳﾂ</t>
  </si>
  <si>
    <t>ﾀｹｳﾅ</t>
  </si>
  <si>
    <t>田村</t>
  </si>
  <si>
    <t>ﾀﾑﾗ</t>
  </si>
  <si>
    <t>ﾀﾞﾑﾗ</t>
  </si>
  <si>
    <t>金子</t>
  </si>
  <si>
    <t>ｶﾈｺ</t>
  </si>
  <si>
    <t>ｶﾅｺ</t>
  </si>
  <si>
    <t>ｷﾝｺ</t>
  </si>
  <si>
    <t>ｷﾈｺ</t>
  </si>
  <si>
    <t>ｶﾈｺﾞ☆</t>
  </si>
  <si>
    <t>ｶﾒｺ☆</t>
  </si>
  <si>
    <t>和田</t>
  </si>
  <si>
    <t>ﾜﾀﾞ</t>
  </si>
  <si>
    <t>ﾜﾀ</t>
  </si>
  <si>
    <t>ﾜﾀﾞｼ</t>
  </si>
  <si>
    <t>ｶｽﾞﾀ</t>
  </si>
  <si>
    <t>中山</t>
  </si>
  <si>
    <t>ﾅｶﾔﾏ</t>
  </si>
  <si>
    <t>ﾅｶﾕﾏ</t>
  </si>
  <si>
    <t>石田</t>
  </si>
  <si>
    <t>ｲｼﾀﾞ</t>
  </si>
  <si>
    <t>ｲｼﾀ</t>
  </si>
  <si>
    <t>ｾｷﾀ</t>
  </si>
  <si>
    <t>上田</t>
  </si>
  <si>
    <t>ｱｹﾞﾀ</t>
  </si>
  <si>
    <t>ｳｴﾀﾞ</t>
  </si>
  <si>
    <t>ｳｴﾀ</t>
  </si>
  <si>
    <t>ｳﾜﾀﾞ</t>
  </si>
  <si>
    <t>ｳｴﾃﾞﾝ☆</t>
  </si>
  <si>
    <t>ｶﾐﾀ</t>
  </si>
  <si>
    <t>ｶﾝﾀﾞ</t>
  </si>
  <si>
    <t>ｶﾐﾀﾞ</t>
  </si>
  <si>
    <t>ｺｳﾀﾞ☆</t>
  </si>
  <si>
    <t>ｶﾐﾉﾀ☆</t>
  </si>
  <si>
    <t>ｼﾞｮｳﾀﾞ</t>
  </si>
  <si>
    <t>ｼﾞｮｳﾀ★</t>
  </si>
  <si>
    <t>森田</t>
  </si>
  <si>
    <t>ﾓﾘﾀ</t>
  </si>
  <si>
    <t>原</t>
  </si>
  <si>
    <t>ﾊﾗ</t>
  </si>
  <si>
    <t>ｹﾞﾝ</t>
  </si>
  <si>
    <t>ｺｳｹﾞ☆</t>
  </si>
  <si>
    <t>柴田</t>
  </si>
  <si>
    <t>ｼﾊﾞﾀ</t>
  </si>
  <si>
    <t>ｼﾊﾞﾀﾞ</t>
  </si>
  <si>
    <t>ｼﾀﾞ</t>
  </si>
  <si>
    <t>ｼﾊﾀﾞ</t>
  </si>
  <si>
    <t>ｼﾉﾀﾞ</t>
  </si>
  <si>
    <t>酒井</t>
  </si>
  <si>
    <t>ｻｶｲ</t>
  </si>
  <si>
    <t>ｻｹｲ</t>
  </si>
  <si>
    <t>工藤</t>
  </si>
  <si>
    <t>ｸﾄﾞｳ</t>
  </si>
  <si>
    <t>ｸﾀﾞｳ</t>
  </si>
  <si>
    <t>ｸﾄｳ</t>
  </si>
  <si>
    <t>ｸﾄﾞｵ</t>
  </si>
  <si>
    <t>ｺﾄﾞｳ</t>
  </si>
  <si>
    <t>横山</t>
  </si>
  <si>
    <t>ﾖｺﾔﾏ</t>
  </si>
  <si>
    <t>ﾖﾊﾔﾏ</t>
  </si>
  <si>
    <t>宮崎</t>
  </si>
  <si>
    <t>ﾐﾔｻﾞｷ</t>
  </si>
  <si>
    <t>ﾐﾔｻｷ</t>
  </si>
  <si>
    <t>ﾐｻｷ☆</t>
  </si>
  <si>
    <t>ﾐﾔｷ☆</t>
  </si>
  <si>
    <t>宮本</t>
  </si>
  <si>
    <t>ﾐﾔﾓﾄ</t>
  </si>
  <si>
    <t>内田</t>
  </si>
  <si>
    <t>ｳﾁﾀﾞ</t>
  </si>
  <si>
    <t>ｳﾂﾀﾞ☆</t>
  </si>
  <si>
    <t>ｳﾁﾀ☆</t>
  </si>
  <si>
    <t>高木</t>
  </si>
  <si>
    <t>ｺｳｷ</t>
  </si>
  <si>
    <t>ﾀｶｷ</t>
  </si>
  <si>
    <t>ﾀｶｷﾞ</t>
  </si>
  <si>
    <t>ﾀｶﾞｷ</t>
  </si>
  <si>
    <t>ﾀｶﾓｸ☆</t>
  </si>
  <si>
    <t>ﾀｷ</t>
  </si>
  <si>
    <t>安藤</t>
  </si>
  <si>
    <t>ｱﾝﾄﾞｳ</t>
  </si>
  <si>
    <t>ﾔｽﾌｼﾞ☆</t>
  </si>
  <si>
    <t>ｱﾄｳ☆</t>
  </si>
  <si>
    <t>谷口</t>
  </si>
  <si>
    <t>ﾀﾆｸﾞﾁ</t>
  </si>
  <si>
    <t>ﾀﾆｸﾁ</t>
  </si>
  <si>
    <t>ﾔｸﾞﾁ</t>
  </si>
  <si>
    <t>ﾔﾁ☆</t>
  </si>
  <si>
    <t>ﾀﾝｸﾞﾁ☆</t>
  </si>
  <si>
    <t>大野</t>
  </si>
  <si>
    <t>ｵｵﾉ</t>
  </si>
  <si>
    <t>ｵｵﾔ</t>
  </si>
  <si>
    <t>ｵｳﾉ</t>
  </si>
  <si>
    <t>今井</t>
  </si>
  <si>
    <t>ｲﾏｲ</t>
  </si>
  <si>
    <t>丸山</t>
  </si>
  <si>
    <t>ﾏﾙﾔﾏ</t>
  </si>
  <si>
    <t>高田</t>
  </si>
  <si>
    <t>ﾀｶﾀﾞ</t>
  </si>
  <si>
    <t>ﾀｶﾀ</t>
  </si>
  <si>
    <t>ﾀﾂﾀ</t>
  </si>
  <si>
    <t>ｺｳﾀﾞ</t>
  </si>
  <si>
    <t>河野</t>
  </si>
  <si>
    <t>ｺｳﾉ</t>
  </si>
  <si>
    <t>ｺｵﾉ</t>
  </si>
  <si>
    <t>ｶﾜﾉ</t>
  </si>
  <si>
    <t>藤本</t>
  </si>
  <si>
    <t>ﾌｼﾞﾓﾄ</t>
  </si>
  <si>
    <t>ﾌﾁﾞﾓﾄ</t>
  </si>
  <si>
    <t>ﾄｳﾓﾄ☆</t>
  </si>
  <si>
    <t>小島</t>
  </si>
  <si>
    <t>ｵｼﾞﾏ</t>
  </si>
  <si>
    <t>ｺｼﾞﾏ</t>
  </si>
  <si>
    <t>ｺｼﾏ</t>
  </si>
  <si>
    <t>ｺﾁﾞﾏ</t>
  </si>
  <si>
    <t>ｵｼﾏ☆</t>
  </si>
  <si>
    <t>武田</t>
  </si>
  <si>
    <t>ﾀｹﾀﾞ</t>
  </si>
  <si>
    <t>ﾀｹﾀ</t>
  </si>
  <si>
    <t>ﾀｹﾞﾀ</t>
  </si>
  <si>
    <t>ﾑﾀ</t>
  </si>
  <si>
    <t>村田</t>
  </si>
  <si>
    <t>ﾑﾗﾀ</t>
  </si>
  <si>
    <t>ﾑﾗﾀﾞ</t>
  </si>
  <si>
    <t>上野</t>
  </si>
  <si>
    <t>ｳｴﾉ</t>
  </si>
  <si>
    <t>ｳﾜﾉ</t>
  </si>
  <si>
    <t>ｶﾐﾉ</t>
  </si>
  <si>
    <t>ｺｳｽﾞｹ</t>
  </si>
  <si>
    <t>ｱｶﾞﾉ</t>
  </si>
  <si>
    <t>ｺｳﾉ☆</t>
  </si>
  <si>
    <t>杉山</t>
  </si>
  <si>
    <t>ｽｷﾞﾔﾏ</t>
  </si>
  <si>
    <t>増田</t>
  </si>
  <si>
    <t>ﾏｽﾀﾞ</t>
  </si>
  <si>
    <t>ﾏｽﾀ</t>
  </si>
  <si>
    <t>ﾏｼﾀﾞ☆</t>
  </si>
  <si>
    <t>ﾏｼﾀ</t>
  </si>
  <si>
    <t>菅原</t>
  </si>
  <si>
    <t>ｽｶﾞﾊﾗ</t>
  </si>
  <si>
    <t>ｽｶﾞﾜﾗ</t>
  </si>
  <si>
    <t>ｽｷﾞﾜﾗ</t>
  </si>
  <si>
    <t>ｶﾝﾊﾞﾗ</t>
  </si>
  <si>
    <t>ｼｶﾞﾜﾗ☆</t>
  </si>
  <si>
    <t>平野</t>
  </si>
  <si>
    <t>ﾋﾗﾉ</t>
  </si>
  <si>
    <t>ﾋｻﾉ☆</t>
  </si>
  <si>
    <t>小山</t>
  </si>
  <si>
    <t>ｺﾔﾏ</t>
  </si>
  <si>
    <t>ｵﾔﾏ</t>
  </si>
  <si>
    <t>大塚</t>
  </si>
  <si>
    <t>ｵｵﾂｶ</t>
  </si>
  <si>
    <t>ｵｵﾂﾞｶ</t>
  </si>
  <si>
    <t>ｵﾂｶ</t>
  </si>
  <si>
    <t>久保</t>
  </si>
  <si>
    <t>ｸﾎﾞ</t>
  </si>
  <si>
    <t>ｸﾎﾞﾀ</t>
  </si>
  <si>
    <t>ﾋｻﾔｽ</t>
  </si>
  <si>
    <t>千葉</t>
  </si>
  <si>
    <t>ﾁﾊﾞ</t>
  </si>
  <si>
    <t>ﾁﾊ</t>
  </si>
  <si>
    <t>ｾﾝﾖｳ</t>
  </si>
  <si>
    <t>松井</t>
  </si>
  <si>
    <t>ﾏﾂｲ</t>
  </si>
  <si>
    <t>岩崎</t>
  </si>
  <si>
    <t>ｲﾜｻｷ</t>
  </si>
  <si>
    <t>ｲﾜｻﾞｷ</t>
  </si>
  <si>
    <t>ｲﾜｻﾞｷﾞ</t>
  </si>
  <si>
    <t>ｲﾜｶﾞｻﾞｷ</t>
  </si>
  <si>
    <t>ｲｲﾜｻｷ</t>
  </si>
  <si>
    <t>野口</t>
  </si>
  <si>
    <t>ﾉｸﾞﾁ</t>
  </si>
  <si>
    <t>ﾉｸﾁ</t>
  </si>
  <si>
    <t>松尾</t>
  </si>
  <si>
    <t>ﾏﾂｵ</t>
  </si>
  <si>
    <t>ﾏﾂﾉｵ</t>
  </si>
  <si>
    <t>木下</t>
  </si>
  <si>
    <t>ｷｼﾀ</t>
  </si>
  <si>
    <t>ｷﾉｼﾀ</t>
  </si>
  <si>
    <t>ｷﾓﾄ☆</t>
  </si>
  <si>
    <t>ｺﾉｼﾀ☆</t>
  </si>
  <si>
    <t>菊地</t>
  </si>
  <si>
    <t>ｷｸﾁ</t>
  </si>
  <si>
    <t>ｷｸｼﾞ</t>
  </si>
  <si>
    <t>野村</t>
  </si>
  <si>
    <t>ﾉﾑﾗ</t>
  </si>
  <si>
    <t>佐野</t>
  </si>
  <si>
    <t>ｻﾉ</t>
  </si>
  <si>
    <t>渡部</t>
  </si>
  <si>
    <t>ﾜﾀﾍ</t>
  </si>
  <si>
    <t>ﾜﾀﾌﾞ</t>
  </si>
  <si>
    <t>ﾜﾀﾉﾍﾞ☆</t>
  </si>
  <si>
    <t>新井</t>
  </si>
  <si>
    <t>ｱﾗｲ</t>
  </si>
  <si>
    <t>ｼﾝｲ</t>
  </si>
  <si>
    <t>ﾆｲ</t>
  </si>
  <si>
    <t>ﾆｲｲ</t>
  </si>
  <si>
    <t>ｻﾗｲ☆</t>
  </si>
  <si>
    <t>http://www2s.biglobe.ne.jp/~suzakihp/index40.html</t>
    <phoneticPr fontId="1"/>
  </si>
  <si>
    <t>杉本</t>
  </si>
  <si>
    <t>ｽｷﾞﾓﾄ</t>
  </si>
  <si>
    <t>大西</t>
  </si>
  <si>
    <t>ｵｵﾆｼ</t>
  </si>
  <si>
    <t>ｵｳﾆｼ</t>
  </si>
  <si>
    <t>ｵﾆｼ</t>
  </si>
  <si>
    <t>桜井</t>
  </si>
  <si>
    <t>ｻｸﾗｲ</t>
  </si>
  <si>
    <t>ｻｸｲ</t>
  </si>
  <si>
    <t>古川</t>
  </si>
  <si>
    <t>ﾌﾙｶﾜ</t>
  </si>
  <si>
    <t>ﾌﾙｶﾞﾜ</t>
  </si>
  <si>
    <t>ｺｸｶﾞﾜ☆</t>
  </si>
  <si>
    <t>市川</t>
  </si>
  <si>
    <t>ｲﾁｶﾜ</t>
  </si>
  <si>
    <t>島田</t>
  </si>
  <si>
    <t>ｼﾏﾀﾞ</t>
  </si>
  <si>
    <t>ｼﾏﾀ</t>
  </si>
  <si>
    <t>小松</t>
  </si>
  <si>
    <t>ｺﾏﾂ</t>
  </si>
  <si>
    <t>高野</t>
  </si>
  <si>
    <t>ｺｳﾔ</t>
  </si>
  <si>
    <t>ﾀｶﾉ</t>
  </si>
  <si>
    <t>水野</t>
  </si>
  <si>
    <t>ﾐｽﾞﾉ</t>
  </si>
  <si>
    <t>ﾐｽﾉ</t>
  </si>
  <si>
    <t>ﾐﾂﾞﾉ☆</t>
  </si>
  <si>
    <t>吉川</t>
  </si>
  <si>
    <t>ｷﾁｶﾜ</t>
  </si>
  <si>
    <t>ｷﾂｶﾜ</t>
  </si>
  <si>
    <t>ｷｯｶﾜ</t>
  </si>
  <si>
    <t>ｷｶﾜ</t>
  </si>
  <si>
    <t>ﾖｼｶﾜ</t>
  </si>
  <si>
    <t>ﾖｼｶﾞﾜ☆</t>
  </si>
  <si>
    <t>山内</t>
  </si>
  <si>
    <t>ﾔﾏｳﾁ</t>
  </si>
  <si>
    <t>ﾔﾏﾉｳﾁ</t>
  </si>
  <si>
    <t>ﾔﾏﾅｲ</t>
  </si>
  <si>
    <t>ﾔﾏﾁ</t>
  </si>
  <si>
    <t>ｻﾝﾅｲ</t>
  </si>
  <si>
    <t>西田</t>
  </si>
  <si>
    <t>ﾆｼﾀ</t>
  </si>
  <si>
    <t>ﾆｼﾀﾞ</t>
  </si>
  <si>
    <t>ｻｲﾀﾞ</t>
  </si>
  <si>
    <t>菊池</t>
  </si>
  <si>
    <t>ｷｸｲｹ</t>
  </si>
  <si>
    <t>西川</t>
  </si>
  <si>
    <t>ﾆｼｶﾜ</t>
  </si>
  <si>
    <t>ﾆｼｶﾞﾜ</t>
  </si>
  <si>
    <t>ｻｲｶﾜ</t>
  </si>
  <si>
    <t>ｻｲｶﾞﾜ</t>
  </si>
  <si>
    <t>北村</t>
  </si>
  <si>
    <t>ｷﾀﾑﾗ</t>
  </si>
  <si>
    <t>浜田</t>
  </si>
  <si>
    <t>ﾊﾏﾀﾞ</t>
  </si>
  <si>
    <t>ﾊﾏﾀ</t>
  </si>
  <si>
    <t>五十嵐</t>
  </si>
  <si>
    <t>ｲｶﾗｼ</t>
  </si>
  <si>
    <t>ｲｶﾞﾗｼ</t>
  </si>
  <si>
    <t>ｲｶﾞｱﾗｼ</t>
  </si>
  <si>
    <t>安田</t>
  </si>
  <si>
    <t>ﾔｽﾀ</t>
  </si>
  <si>
    <t>ﾔｽﾀﾞ</t>
  </si>
  <si>
    <t>ｱﾝﾀ☆</t>
  </si>
  <si>
    <t>中田</t>
  </si>
  <si>
    <t>ﾅｶﾀ</t>
  </si>
  <si>
    <t>ﾅｶﾀﾞ</t>
  </si>
  <si>
    <t>ﾁｭｳﾀﾞ</t>
  </si>
  <si>
    <t>ﾅｶﾞﾀ☆</t>
  </si>
  <si>
    <t>川口</t>
  </si>
  <si>
    <t>ｶﾜｸﾞﾁ</t>
  </si>
  <si>
    <t>平田</t>
  </si>
  <si>
    <t>ﾋﾗﾀ</t>
  </si>
  <si>
    <t>ﾋﾗﾀﾞ</t>
  </si>
  <si>
    <t>ﾋﾛﾀ☆</t>
  </si>
  <si>
    <t>ﾍｲﾀﾞ</t>
  </si>
  <si>
    <t>ﾋﾗﾃﾞﾝ☆</t>
  </si>
  <si>
    <t>川崎</t>
  </si>
  <si>
    <t>ｶﾜｻｷ</t>
  </si>
  <si>
    <t>ｶﾜｻﾞｷ</t>
  </si>
  <si>
    <t>東</t>
  </si>
  <si>
    <t>ｱｽﾞﾏ</t>
  </si>
  <si>
    <t>ｱﾂﾞﾏ</t>
  </si>
  <si>
    <t>ｱｽﾞ</t>
  </si>
  <si>
    <t>ﾋｶﾞｼ</t>
  </si>
  <si>
    <t>ﾄｳ</t>
  </si>
  <si>
    <t>飯田</t>
  </si>
  <si>
    <t>ｲｲﾀﾞ</t>
  </si>
  <si>
    <t>ｲｲﾀ</t>
  </si>
  <si>
    <t>ｲﾀﾞ</t>
  </si>
  <si>
    <t>ﾊﾝﾀﾞ</t>
  </si>
  <si>
    <t>本田</t>
  </si>
  <si>
    <t>ﾎﾝﾀﾞ</t>
  </si>
  <si>
    <t>ﾎﾝﾀ</t>
  </si>
  <si>
    <t>ﾎﾝﾃﾞﾝ</t>
  </si>
  <si>
    <t>ﾓﾄﾀﾞ</t>
  </si>
  <si>
    <t>久保田</t>
  </si>
  <si>
    <t>ｸﾎﾀ</t>
  </si>
  <si>
    <t>ｸﾎﾞﾀﾞ☆</t>
  </si>
  <si>
    <t>吉村</t>
  </si>
  <si>
    <t>ﾖｼﾑﾗ</t>
  </si>
  <si>
    <t>辻</t>
  </si>
  <si>
    <t>ﾂｼﾞ</t>
  </si>
  <si>
    <t>ﾂﾁﾞ</t>
  </si>
  <si>
    <t>辻：(丶1)</t>
  </si>
  <si>
    <t>関</t>
  </si>
  <si>
    <t>ｾｷ</t>
  </si>
  <si>
    <t>ｶﾝ</t>
  </si>
  <si>
    <t>中西</t>
  </si>
  <si>
    <t>ﾅｶﾆｼ</t>
  </si>
  <si>
    <t>福島</t>
  </si>
  <si>
    <t>ﾌｸｼﾏ</t>
  </si>
  <si>
    <t>ﾌｸｼﾞﾏ</t>
  </si>
  <si>
    <t>岩田</t>
  </si>
  <si>
    <t>ｲﾜﾀ</t>
  </si>
  <si>
    <t>ｲﾜﾀﾞ</t>
  </si>
  <si>
    <t>服部</t>
  </si>
  <si>
    <t>ﾊｯﾄﾘ★</t>
  </si>
  <si>
    <t>ﾊﾄﾘ</t>
  </si>
  <si>
    <t>ﾊﾄﾘﾍﾞ</t>
  </si>
  <si>
    <t>ﾌｸﾍﾞ</t>
  </si>
  <si>
    <t>ﾌｸｲ</t>
  </si>
  <si>
    <t>ﾊｯﾀ</t>
  </si>
  <si>
    <t>樋口</t>
  </si>
  <si>
    <t>ﾋｸﾞﾁ</t>
  </si>
  <si>
    <t>ﾋｸﾁ</t>
  </si>
  <si>
    <t>ﾄｲｸﾞﾁ</t>
  </si>
  <si>
    <t>ﾄｳｸﾞﾁ</t>
  </si>
  <si>
    <t>字形(丶1)</t>
  </si>
  <si>
    <t>川上</t>
  </si>
  <si>
    <t>ｶﾜｶﾐ</t>
  </si>
  <si>
    <t>ｶﾜｳｴ</t>
  </si>
  <si>
    <t>松岡</t>
  </si>
  <si>
    <t>ﾏﾂｵｶ</t>
  </si>
  <si>
    <t>永井</t>
  </si>
  <si>
    <t>ﾅｶﾞｲ</t>
  </si>
  <si>
    <t>ﾅｶｲ☆</t>
  </si>
  <si>
    <t>山中</t>
  </si>
  <si>
    <t>ﾔﾏﾅｶ</t>
  </si>
  <si>
    <t>ﾔﾅﾏｶ</t>
  </si>
  <si>
    <t>田口</t>
  </si>
  <si>
    <t>ﾀｸﾞﾁ</t>
  </si>
  <si>
    <t>ﾀﾉｸﾁ</t>
  </si>
  <si>
    <t>ﾀﾞｸﾁ</t>
  </si>
  <si>
    <t>森本</t>
  </si>
  <si>
    <t>ﾓﾘﾓﾄ</t>
  </si>
  <si>
    <t>矢野</t>
  </si>
  <si>
    <t>ﾔﾉ</t>
  </si>
  <si>
    <t>秋山</t>
  </si>
  <si>
    <t>ｱｷﾔﾏ</t>
  </si>
  <si>
    <t>土屋</t>
  </si>
  <si>
    <t>ﾂﾁﾔ</t>
  </si>
  <si>
    <t>ﾂﾂﾔ</t>
  </si>
  <si>
    <t>ﾄﾔ</t>
  </si>
  <si>
    <t>ﾋｼﾞﾔ★</t>
  </si>
  <si>
    <t>石原</t>
  </si>
  <si>
    <t>ｲｼﾊﾗ</t>
  </si>
  <si>
    <t>ｲｼﾜﾗ</t>
  </si>
  <si>
    <t>ｲﾜﾜﾗ</t>
  </si>
  <si>
    <t>ｲﾊﾗ☆</t>
  </si>
  <si>
    <t>松下</t>
  </si>
  <si>
    <t>ﾏﾂｼﾀ</t>
  </si>
  <si>
    <t>ﾏﾂﾓﾄ☆</t>
  </si>
  <si>
    <t>馬場</t>
  </si>
  <si>
    <t>ﾊﾞﾊﾞ</t>
  </si>
  <si>
    <t>ﾊﾊﾞ</t>
  </si>
  <si>
    <t>ﾊﾞﾝﾊﾞ</t>
  </si>
  <si>
    <t>ｳﾏﾊﾞ</t>
  </si>
  <si>
    <t>ﾏﾝﾊﾞ☆</t>
  </si>
  <si>
    <t>大橋</t>
  </si>
  <si>
    <t>ｵｵﾊｼ</t>
  </si>
  <si>
    <t>ｵﾊｼ</t>
  </si>
  <si>
    <t>ｵｵﾊﾞｼ</t>
  </si>
  <si>
    <t>ｵｳﾊｼ☆</t>
  </si>
  <si>
    <t>吉岡</t>
  </si>
  <si>
    <t>ﾖｼｵｶ</t>
  </si>
  <si>
    <t>松浦</t>
  </si>
  <si>
    <t>ﾏﾂｳﾗ</t>
  </si>
  <si>
    <t>ﾏﾂﾗ</t>
  </si>
  <si>
    <t>ﾏﾂﾞﾗ</t>
  </si>
  <si>
    <t>小池</t>
  </si>
  <si>
    <t>ｺｲｹ</t>
  </si>
  <si>
    <t>ｺｳｼﾞ</t>
  </si>
  <si>
    <t>ｵｲｹ</t>
  </si>
  <si>
    <t>浅野</t>
  </si>
  <si>
    <t>ｱｻﾉ</t>
  </si>
  <si>
    <t>大久保</t>
  </si>
  <si>
    <t>ｵｵｸﾎﾞ</t>
  </si>
  <si>
    <t>ｵｸﾎﾞ</t>
  </si>
  <si>
    <t>ｵｵｸﾎ</t>
  </si>
  <si>
    <t>ｵｵｸﾞﾎﾞ</t>
  </si>
  <si>
    <t>熊谷</t>
  </si>
  <si>
    <t>ｸﾏｶﾞｲ★</t>
  </si>
  <si>
    <t>ｸﾏｶｲ</t>
  </si>
  <si>
    <t>ｸﾏｶﾞﾔ</t>
  </si>
  <si>
    <t>ｸﾏｶﾔ</t>
  </si>
  <si>
    <t>ｸﾏｶﾞｴ</t>
  </si>
  <si>
    <t>ｸﾏｶﾞﾋ</t>
  </si>
  <si>
    <t>ｸﾏﾀﾆ</t>
  </si>
  <si>
    <t>ｸﾏﾀﾞﾆ</t>
  </si>
  <si>
    <t>ｸﾏﾔ</t>
  </si>
  <si>
    <t>ｸﾏｻﾞﾜ</t>
  </si>
  <si>
    <t>ｸﾏｽﾞｲ</t>
  </si>
  <si>
    <t>ｸﾒｶﾞｲ</t>
  </si>
  <si>
    <t>荒木</t>
  </si>
  <si>
    <t>ｱﾗｷ</t>
  </si>
  <si>
    <t>ｱﾗｷﾞ☆</t>
  </si>
  <si>
    <t>野田</t>
  </si>
  <si>
    <t>ﾉﾀﾞ</t>
  </si>
  <si>
    <t>ﾉﾀ</t>
  </si>
  <si>
    <t>ﾔﾀﾞ</t>
  </si>
  <si>
    <t>ﾂﾉﾀﾞ☆</t>
  </si>
  <si>
    <t>川村</t>
  </si>
  <si>
    <t>ｶﾜﾑﾗ</t>
  </si>
  <si>
    <t>星野</t>
  </si>
  <si>
    <t>ﾎｼﾉ</t>
  </si>
  <si>
    <t>広瀬</t>
  </si>
  <si>
    <t>ﾋﾛｾ</t>
  </si>
  <si>
    <t>大谷</t>
  </si>
  <si>
    <t>ｵｵﾀﾆ</t>
  </si>
  <si>
    <t>ｵﾀﾆ</t>
  </si>
  <si>
    <t>ｵｵｶﾞｲ☆</t>
  </si>
  <si>
    <t>ｵｵｶﾞﾔ☆</t>
  </si>
  <si>
    <t>ﾀﾞｲﾀﾆ☆</t>
  </si>
  <si>
    <t>ﾀﾞｲﾔ★</t>
  </si>
  <si>
    <t>黒田</t>
  </si>
  <si>
    <t>ｸﾛﾀ</t>
  </si>
  <si>
    <t>ｸﾛﾀﾞ</t>
  </si>
  <si>
    <t>尾崎</t>
  </si>
  <si>
    <t>ｵｻﾞｷ</t>
  </si>
  <si>
    <t>ｵｻｷ</t>
  </si>
  <si>
    <t>ｵｾﾞｷ</t>
  </si>
  <si>
    <t>田辺</t>
  </si>
  <si>
    <t>ﾀﾅﾍﾞ</t>
  </si>
  <si>
    <t>ﾀﾅﾍ</t>
  </si>
  <si>
    <t>ﾀﾍﾞ</t>
  </si>
  <si>
    <t>永田</t>
  </si>
  <si>
    <t>ｴｲﾀﾞ</t>
  </si>
  <si>
    <t>ｴｲﾀ☆</t>
  </si>
  <si>
    <t>ﾅｶﾞﾀ</t>
  </si>
  <si>
    <t>ﾅｶﾞﾀﾞ☆</t>
  </si>
  <si>
    <t>松村</t>
  </si>
  <si>
    <t>ﾏﾂﾑﾗ</t>
  </si>
  <si>
    <t>望月</t>
  </si>
  <si>
    <t>ﾎﾞｳﾂﾞｷ</t>
  </si>
  <si>
    <t>ﾎﾞｳﾂｷ</t>
  </si>
  <si>
    <t>ﾉｿﾞﾂｷ</t>
  </si>
  <si>
    <t>ﾐﾁﾂﾞｷ</t>
  </si>
  <si>
    <t>ﾏﾁﾂﾞｷ☆</t>
  </si>
  <si>
    <t>ﾓｳﾂｷ☆</t>
  </si>
  <si>
    <t>ﾓﾁﾂﾞｷ</t>
  </si>
  <si>
    <t>ﾓﾁﾂｷ</t>
  </si>
  <si>
    <t>ﾓﾁﾂﾞ</t>
  </si>
  <si>
    <t>ﾓﾁｽﾞｷ☆</t>
  </si>
  <si>
    <t>ﾓﾂﾂﾞｷ</t>
  </si>
  <si>
    <t>ﾓﾐﾂﾞｷ</t>
  </si>
  <si>
    <t>堀</t>
  </si>
  <si>
    <t>ﾎﾘ</t>
  </si>
  <si>
    <t>内藤</t>
  </si>
  <si>
    <t>ﾅｲﾄｳ</t>
  </si>
  <si>
    <t>ﾅｲﾄｵ</t>
  </si>
  <si>
    <t>ｳﾁﾌｼﾞ☆</t>
  </si>
  <si>
    <t>ﾅﾄｳ☆</t>
  </si>
  <si>
    <t>菅野</t>
  </si>
  <si>
    <t>ｶﾝﾉ</t>
  </si>
  <si>
    <t>ｶﾔﾉ☆</t>
  </si>
  <si>
    <t>ｽｶﾞﾉ</t>
  </si>
  <si>
    <t>ｽｶﾉ</t>
  </si>
  <si>
    <t>ｽｶﾞﾔ</t>
  </si>
  <si>
    <t>ｽｹﾞﾉ</t>
  </si>
  <si>
    <t>西山</t>
  </si>
  <si>
    <t>ﾆｼﾔﾏ</t>
  </si>
  <si>
    <t>大島</t>
  </si>
  <si>
    <t>ｵｵｼﾏ</t>
  </si>
  <si>
    <t>ｵｼﾏ</t>
  </si>
  <si>
    <t>ｵｵｼﾞﾏ</t>
  </si>
  <si>
    <t>ｵｳｼﾏ</t>
  </si>
  <si>
    <t>平井</t>
  </si>
  <si>
    <t>ﾋﾗｲ</t>
  </si>
  <si>
    <t>岩本</t>
  </si>
  <si>
    <t>ｲﾜﾓﾄ</t>
  </si>
  <si>
    <t>片山</t>
  </si>
  <si>
    <t>ｶﾀﾔﾏ</t>
  </si>
  <si>
    <t>ｶｸﾔﾏ</t>
  </si>
  <si>
    <t>沢田</t>
  </si>
  <si>
    <t>ｻﾜﾀﾞ</t>
  </si>
  <si>
    <t>ｻﾜﾀ</t>
  </si>
  <si>
    <t>本間</t>
  </si>
  <si>
    <t>ﾎﾝﾏ</t>
  </si>
  <si>
    <t>早川</t>
  </si>
  <si>
    <t>ﾊﾔｶﾜ</t>
  </si>
  <si>
    <t>横田</t>
  </si>
  <si>
    <t>ﾖｺﾀ</t>
  </si>
  <si>
    <t>ﾖｺﾀﾞ</t>
  </si>
  <si>
    <t>ﾖｸﾀ</t>
  </si>
  <si>
    <t>ﾖﾐﾀ</t>
  </si>
  <si>
    <t>荒井</t>
  </si>
  <si>
    <t>岡崎</t>
  </si>
  <si>
    <t>ｵｶｻﾞｷ</t>
  </si>
  <si>
    <t>ｵｶｻｷ</t>
  </si>
  <si>
    <t>鎌田</t>
  </si>
  <si>
    <t>ｶﾏﾀ</t>
  </si>
  <si>
    <t>ｶﾏﾀﾞ</t>
  </si>
  <si>
    <t>ｶﾈﾀﾞ</t>
  </si>
  <si>
    <t>大石</t>
  </si>
  <si>
    <t>ｵｵｲｼ</t>
  </si>
  <si>
    <t>ｵｵｼ</t>
  </si>
  <si>
    <t>ｵｲｼ</t>
  </si>
  <si>
    <t>ｵｳｲｼ</t>
  </si>
  <si>
    <t>ｵｵｾｷ</t>
  </si>
  <si>
    <t>成田</t>
  </si>
  <si>
    <t>ﾅﾘﾀ</t>
  </si>
  <si>
    <t>ﾅﾙﾀ</t>
  </si>
  <si>
    <t>小田</t>
  </si>
  <si>
    <t>ｵﾀﾞ</t>
  </si>
  <si>
    <t>ｺﾀﾞ</t>
  </si>
  <si>
    <t>ｼｮｳﾀﾞ☆</t>
  </si>
  <si>
    <t>ｺﾀ☆</t>
  </si>
  <si>
    <t>宮田</t>
  </si>
  <si>
    <t>ﾐﾔﾀ</t>
  </si>
  <si>
    <t>ﾐﾔﾀﾞ</t>
  </si>
  <si>
    <t>石橋</t>
  </si>
  <si>
    <t>ｲｼﾊﾞｼ</t>
  </si>
  <si>
    <t>ｲｼﾊｼ</t>
  </si>
  <si>
    <t>ｲｼﾞﾊｼ</t>
  </si>
  <si>
    <t>須藤</t>
  </si>
  <si>
    <t>ｽﾄｳ</t>
  </si>
  <si>
    <t>ｽﾄﾞｳ</t>
  </si>
  <si>
    <t>篠原</t>
  </si>
  <si>
    <t>ｼﾉﾊﾗ</t>
  </si>
  <si>
    <t>ｽﾉﾊﾗ</t>
  </si>
  <si>
    <t>ｼﾊﾉﾊﾗ</t>
  </si>
  <si>
    <t>ｼﾉﾜﾗ</t>
  </si>
  <si>
    <t>ｼｹﾞﾊﾗ</t>
  </si>
  <si>
    <t>萩原</t>
  </si>
  <si>
    <t>ﾊｷﾞﾜﾗ★</t>
  </si>
  <si>
    <t>ﾊｷﾞﾊﾗ</t>
  </si>
  <si>
    <t>ﾊｷﾊﾗ</t>
  </si>
  <si>
    <t>ｵｷﾞﾊﾗ☆</t>
  </si>
  <si>
    <t>ｵｷﾞﾜﾗ☆</t>
  </si>
  <si>
    <t>高山</t>
  </si>
  <si>
    <t>ﾀｶﾔﾏ</t>
  </si>
  <si>
    <t>ｺｳﾔﾏ</t>
  </si>
  <si>
    <t>小西</t>
  </si>
  <si>
    <t>ｺﾆｼ</t>
  </si>
  <si>
    <t>ｵﾆｼ☆</t>
  </si>
  <si>
    <t>栗原</t>
  </si>
  <si>
    <t>ｸﾘﾊﾗ</t>
  </si>
  <si>
    <t>ｸﾘﾊﾞﾗ</t>
  </si>
  <si>
    <t>ｸﾘﾉﾊﾗ</t>
  </si>
  <si>
    <t>松原</t>
  </si>
  <si>
    <t>ﾏﾂﾊﾞﾗ</t>
  </si>
  <si>
    <t>ﾏﾂﾊﾗ</t>
  </si>
  <si>
    <t>伊東</t>
  </si>
  <si>
    <t>三宅</t>
  </si>
  <si>
    <t>ﾐﾔｹ</t>
  </si>
  <si>
    <t>ﾐｱｹ</t>
  </si>
  <si>
    <t>ﾐﾀｹ</t>
  </si>
  <si>
    <t>ﾐﾀｸ</t>
  </si>
  <si>
    <t>ｻﾝﾀｸ</t>
  </si>
  <si>
    <t>ﾐｲｹ☆</t>
  </si>
  <si>
    <t>福井</t>
  </si>
  <si>
    <t>小沢</t>
  </si>
  <si>
    <t>ｵｻﾜ</t>
  </si>
  <si>
    <t>ｺｻﾞﾜ</t>
  </si>
  <si>
    <t>ｺｻﾜ☆</t>
  </si>
  <si>
    <t>南</t>
  </si>
  <si>
    <t>ﾐﾅﾐ</t>
  </si>
  <si>
    <t>ﾅﾝ</t>
  </si>
  <si>
    <t>ﾅﾑ</t>
  </si>
  <si>
    <t>ﾅﾐ</t>
  </si>
  <si>
    <t>大森</t>
  </si>
  <si>
    <t>ｵｵﾓﾘ</t>
  </si>
  <si>
    <t>ｵﾓﾘ</t>
  </si>
  <si>
    <t>奥村</t>
  </si>
  <si>
    <t>ｵｸﾑﾗ</t>
  </si>
  <si>
    <t>片岡</t>
  </si>
  <si>
    <t>ｶﾀｵｶ</t>
  </si>
  <si>
    <t>内山</t>
  </si>
  <si>
    <t>ｳﾁﾔﾏ</t>
  </si>
  <si>
    <t>桑原</t>
  </si>
  <si>
    <t>ｸﾜﾊﾗ</t>
  </si>
  <si>
    <t>ｸﾜﾊﾞﾗ</t>
  </si>
  <si>
    <t>ｸﾜﾊﾞﾜ</t>
  </si>
  <si>
    <t>ｸﾊﾊﾞﾗ</t>
  </si>
  <si>
    <t>ｸﾊﾗ</t>
  </si>
  <si>
    <t>岡</t>
  </si>
  <si>
    <t>ｵｶ</t>
  </si>
  <si>
    <t>富田</t>
  </si>
  <si>
    <t>ﾄｸﾀﾞ</t>
  </si>
  <si>
    <t>ﾄﾀﾞ</t>
  </si>
  <si>
    <t>ﾄﾐﾀ</t>
  </si>
  <si>
    <t>ﾄﾐﾀﾞ</t>
  </si>
  <si>
    <t>ﾄﾐ</t>
  </si>
  <si>
    <t>ﾄﾝﾀﾞ☆</t>
  </si>
  <si>
    <t>関口</t>
  </si>
  <si>
    <t>ｾｷｸﾞﾁ</t>
  </si>
  <si>
    <t>ｾｷｸﾁ</t>
  </si>
  <si>
    <t>ｾｸﾞﾁ☆</t>
  </si>
  <si>
    <t>松永</t>
  </si>
  <si>
    <t>ﾏﾂﾅｶﾞ</t>
  </si>
  <si>
    <t>ﾏﾂﾅｶ</t>
  </si>
  <si>
    <t>奥田</t>
  </si>
  <si>
    <t>ｵｸﾀ</t>
  </si>
  <si>
    <t>ｵｸﾀﾞ</t>
  </si>
  <si>
    <t>北川</t>
  </si>
  <si>
    <t>ｷﾀｶﾜ</t>
  </si>
  <si>
    <t>ｷﾀｶﾞﾜ</t>
  </si>
  <si>
    <t>古賀</t>
  </si>
  <si>
    <t>ｺｶﾞ</t>
  </si>
  <si>
    <t>ﾌﾙｶﾞ</t>
  </si>
  <si>
    <t>上原</t>
  </si>
  <si>
    <t>ｳｴﾊﾗ</t>
  </si>
  <si>
    <t>ｳｴﾉﾊﾗ</t>
  </si>
  <si>
    <t>ｳﾜﾊﾗ☆</t>
  </si>
  <si>
    <t>ｶﾐﾊﾗ</t>
  </si>
  <si>
    <t>ｶﾝﾊﾞﾙ☆</t>
  </si>
  <si>
    <t>ｶﾐﾊﾞﾗ☆</t>
  </si>
  <si>
    <t>ｶﾐﾊﾞﾙ☆</t>
  </si>
  <si>
    <t>八木</t>
  </si>
  <si>
    <t>ﾊｷﾞ</t>
  </si>
  <si>
    <t>ﾔｷﾞ</t>
  </si>
  <si>
    <t>ﾔﾂｷﾞ</t>
  </si>
  <si>
    <t>ﾔﾂｷ</t>
  </si>
  <si>
    <t>ﾔｷ</t>
  </si>
  <si>
    <t>ﾖｷﾞ☆</t>
  </si>
  <si>
    <t>ﾔｽｷﾞ☆</t>
  </si>
  <si>
    <t>吉野</t>
  </si>
  <si>
    <t>ﾖｼﾉ</t>
  </si>
  <si>
    <t>ﾖｼﾇ</t>
  </si>
  <si>
    <t>ｷﾉ</t>
  </si>
  <si>
    <t>ｷﾁﾉ</t>
  </si>
  <si>
    <t>白石</t>
  </si>
  <si>
    <t>ｼﾗｲｼ</t>
  </si>
  <si>
    <t>ｼﾛｲｼ</t>
  </si>
  <si>
    <t>ﾊｸｾｷ</t>
  </si>
  <si>
    <t>ｲﾗｲｼ☆</t>
  </si>
  <si>
    <t>ﾊｸｲｼ☆</t>
  </si>
  <si>
    <t>今村</t>
  </si>
  <si>
    <t>ｲﾏﾑﾗ</t>
  </si>
  <si>
    <t>川島</t>
  </si>
  <si>
    <t>ｶﾜｼﾏ</t>
  </si>
  <si>
    <t>ｶﾜｼﾞﾏ</t>
  </si>
  <si>
    <t>ｶﾊｼﾏ</t>
  </si>
  <si>
    <t>上村</t>
  </si>
  <si>
    <t>ｳｴﾑﾗ</t>
  </si>
  <si>
    <t>ｶﾐﾑﾗ</t>
  </si>
  <si>
    <t>ｶﾝﾑﾗ</t>
  </si>
  <si>
    <t>ｼﾞｮｳﾑﾗ★</t>
  </si>
  <si>
    <t>小泉</t>
  </si>
  <si>
    <t>ｺｲｽﾞﾐ</t>
  </si>
  <si>
    <t>ｺｲｽﾞﾏ</t>
  </si>
  <si>
    <t>ｺｲﾂﾞﾐ</t>
  </si>
  <si>
    <t>ｵｲｽﾞﾐ☆</t>
  </si>
  <si>
    <t>中尾</t>
  </si>
  <si>
    <t>ﾅｶｵ</t>
  </si>
  <si>
    <t>ﾅｶﾞｵ</t>
  </si>
  <si>
    <t>青山</t>
  </si>
  <si>
    <t>ｱｵﾔﾏ</t>
  </si>
  <si>
    <t>ｾｲﾔﾏ☆</t>
  </si>
  <si>
    <t>平山</t>
  </si>
  <si>
    <t>ﾋﾗﾔﾏ</t>
  </si>
  <si>
    <t>ﾍｲｻﾞﾝ</t>
  </si>
  <si>
    <t>牧野</t>
  </si>
  <si>
    <t>ﾏｷﾉ</t>
  </si>
  <si>
    <t>寺田</t>
  </si>
  <si>
    <t>ﾃﾗﾀﾞ</t>
  </si>
  <si>
    <t>ﾃﾗﾀ</t>
  </si>
  <si>
    <t>渋谷</t>
  </si>
  <si>
    <t>ｼﾌﾞﾀﾆ</t>
  </si>
  <si>
    <t>ｼﾌﾞﾔ</t>
  </si>
  <si>
    <t>岡村</t>
  </si>
  <si>
    <t>ｵｶﾑﾗ</t>
  </si>
  <si>
    <t>ｵｺﾑﾗ☆</t>
  </si>
  <si>
    <t>児玉</t>
  </si>
  <si>
    <t>ｺﾀﾞﾏ</t>
  </si>
  <si>
    <t>ｺﾀﾏ</t>
  </si>
  <si>
    <t>坂口</t>
  </si>
  <si>
    <t>ｻｶｸﾞﾁ</t>
  </si>
  <si>
    <t>ｻｶﾞｸﾁ</t>
  </si>
  <si>
    <t>河合</t>
  </si>
  <si>
    <t>ｶｱｲ</t>
  </si>
  <si>
    <t>ｶﾜｲ</t>
  </si>
  <si>
    <t>ｶﾜｱｲ</t>
  </si>
  <si>
    <t>ｶﾜｴ</t>
  </si>
  <si>
    <t>ｶﾜｺﾞｳ☆</t>
  </si>
  <si>
    <t>大山</t>
  </si>
  <si>
    <t>ｵｵﾔﾏ</t>
  </si>
  <si>
    <t>ﾀﾞｲｾﾝ</t>
  </si>
  <si>
    <t>ﾀｲｻﾝ</t>
  </si>
  <si>
    <t>ﾀｲｻﾞﾝ</t>
  </si>
  <si>
    <t>多田</t>
  </si>
  <si>
    <t>ﾀﾀ</t>
  </si>
  <si>
    <t>ﾀﾞﾀﾞ</t>
  </si>
  <si>
    <t>小野寺</t>
  </si>
  <si>
    <t>ｵﾉﾃﾞﾗ</t>
  </si>
  <si>
    <t>ｵﾉﾃﾗ</t>
  </si>
  <si>
    <t>ｺﾉﾃﾞﾗ</t>
  </si>
  <si>
    <t>宮下</t>
  </si>
  <si>
    <t>ﾐﾔｼﾀ</t>
  </si>
  <si>
    <t>ﾐﾔﾉｼﾀ</t>
  </si>
  <si>
    <t>ﾐﾔｼﾓ</t>
  </si>
  <si>
    <t>小倉</t>
  </si>
  <si>
    <t>ｵｸﾞﾗ</t>
  </si>
  <si>
    <t>ｵｸﾗ</t>
  </si>
  <si>
    <t>ｺｸﾗ</t>
  </si>
  <si>
    <t>ｺｸﾞﾗ</t>
  </si>
  <si>
    <t>ｺｺﾞｲ☆</t>
  </si>
  <si>
    <t>竹田</t>
  </si>
  <si>
    <t>ﾁｸﾀﾞ</t>
  </si>
  <si>
    <t>足立</t>
  </si>
  <si>
    <t>ｱﾀﾞﾁ</t>
  </si>
  <si>
    <t>ｱﾀﾁ</t>
  </si>
  <si>
    <t>ｱｼﾀﾞﾃ</t>
  </si>
  <si>
    <t>ｱｼﾀﾞﾁ</t>
  </si>
  <si>
    <t>ｱｼﾀﾃ★</t>
  </si>
  <si>
    <t>小笠原</t>
  </si>
  <si>
    <t>ｵｶﾞｻﾊﾗ</t>
  </si>
  <si>
    <t>ｵｶﾞｻﾜﾗ</t>
  </si>
  <si>
    <t>ｵｶｻﾜﾗ</t>
  </si>
  <si>
    <t>ｵｶﾞﾜﾗ</t>
  </si>
  <si>
    <t>ｺｶﾞｻﾜﾗ</t>
  </si>
  <si>
    <t>天野</t>
  </si>
  <si>
    <t>ｱﾏﾉ</t>
  </si>
  <si>
    <t>ｱﾏﾔ</t>
  </si>
  <si>
    <t>ﾃﾝﾉ</t>
  </si>
  <si>
    <t>村山</t>
  </si>
  <si>
    <t>ﾑﾗﾔﾏ</t>
  </si>
  <si>
    <t>坂井</t>
  </si>
  <si>
    <t>西</t>
  </si>
  <si>
    <t>ﾆｼ</t>
  </si>
  <si>
    <t>ｻｲ</t>
  </si>
  <si>
    <t>ｶﾜﾁ</t>
  </si>
  <si>
    <t>杉浦</t>
  </si>
  <si>
    <t>ｽｷﾞｳﾗ</t>
  </si>
  <si>
    <t>坂田</t>
  </si>
  <si>
    <t>ｻｶﾀ</t>
  </si>
  <si>
    <t>ｻｶﾀﾞ</t>
  </si>
  <si>
    <t>小原</t>
  </si>
  <si>
    <t>ｵﾊﾗ</t>
  </si>
  <si>
    <t>ｵﾊﾞﾗ</t>
  </si>
  <si>
    <t>ｵﾊﾞﾙ</t>
  </si>
  <si>
    <t>ｵﾜﾗ</t>
  </si>
  <si>
    <t>ｺﾊﾗ</t>
  </si>
  <si>
    <t>ｺﾊﾞﾗ</t>
  </si>
  <si>
    <t>ｺﾊﾞﾙ☆</t>
  </si>
  <si>
    <t>豊田</t>
  </si>
  <si>
    <t>ﾄﾖﾀ</t>
  </si>
  <si>
    <t>ﾄﾖﾀﾞ</t>
  </si>
  <si>
    <t>ﾌﾞﾀ☆</t>
  </si>
  <si>
    <t>河村</t>
  </si>
  <si>
    <t>ｺｳﾑﾗ</t>
  </si>
  <si>
    <t>武藤</t>
  </si>
  <si>
    <t>ﾀｹﾄｳ</t>
  </si>
  <si>
    <t>ﾀｹﾌｼﾞ</t>
  </si>
  <si>
    <t>ﾑﾄｳ</t>
  </si>
  <si>
    <t>ﾌﾞﾄｳ</t>
  </si>
  <si>
    <t>角田</t>
  </si>
  <si>
    <t>ｶｸﾀ</t>
  </si>
  <si>
    <t>ｶｸﾀﾞ</t>
  </si>
  <si>
    <t>ｶﾄﾞﾀ</t>
  </si>
  <si>
    <t>ﾂﾉﾀﾞ</t>
  </si>
  <si>
    <t>ﾂﾉﾀ</t>
  </si>
  <si>
    <t>ｽﾐﾀ</t>
  </si>
  <si>
    <t>ｽﾐﾀﾞ</t>
  </si>
  <si>
    <t>ｽﾏﾀﾞ☆</t>
  </si>
  <si>
    <t>水谷</t>
  </si>
  <si>
    <t>ｽｲﾀﾆ</t>
  </si>
  <si>
    <t>ﾐｽﾞﾀﾆ</t>
  </si>
  <si>
    <t>ﾐｽﾞｶﾞｲ</t>
  </si>
  <si>
    <t>ﾐｽﾞﾔ</t>
  </si>
  <si>
    <t>ﾐﾂﾞﾀﾆ☆</t>
  </si>
  <si>
    <t>ﾐｽﾞﾉﾔ☆</t>
  </si>
  <si>
    <t>根本</t>
  </si>
  <si>
    <t>ﾈﾓﾄ</t>
  </si>
  <si>
    <t>ﾒﾓﾄ</t>
  </si>
  <si>
    <t>関根</t>
  </si>
  <si>
    <t>ｾｷﾈ</t>
  </si>
  <si>
    <t>森下</t>
  </si>
  <si>
    <t>ﾓﾘｼﾀ</t>
  </si>
  <si>
    <t>中井</t>
  </si>
  <si>
    <t>ﾅｶｲ</t>
  </si>
  <si>
    <t>神田</t>
  </si>
  <si>
    <t>ｶﾅﾀﾞ</t>
  </si>
  <si>
    <t>ｺﾞｳﾀﾞ</t>
  </si>
  <si>
    <t>ｼﾞﾝﾀﾞ☆</t>
  </si>
  <si>
    <t>ｼﾞﾝﾃﾞﾝ☆</t>
  </si>
  <si>
    <t>田島</t>
  </si>
  <si>
    <t>ﾀｼﾏ</t>
  </si>
  <si>
    <t>ﾀｼﾞﾏ</t>
  </si>
  <si>
    <t>ﾀﾁﾞﾏ</t>
  </si>
  <si>
    <t>ﾀﾞｼﾏ</t>
  </si>
  <si>
    <t>植田</t>
  </si>
  <si>
    <t>ﾜｻﾀﾞ☆</t>
  </si>
  <si>
    <t>塚本</t>
  </si>
  <si>
    <t>ﾂｶﾓﾄ</t>
  </si>
  <si>
    <t>佐久間</t>
  </si>
  <si>
    <t>ｻｸﾏ</t>
  </si>
  <si>
    <t>飯塚</t>
  </si>
  <si>
    <t>ｲｲﾂｶ</t>
  </si>
  <si>
    <t>ｲｲﾂﾞｶ</t>
  </si>
  <si>
    <t>ｲﾂﾞｶ</t>
  </si>
  <si>
    <t>ｲｲｽﾞｶ☆</t>
  </si>
  <si>
    <t>ﾒｼﾂﾞｶ</t>
  </si>
  <si>
    <t>ﾒｼﾂｶ☆</t>
  </si>
  <si>
    <t>前川</t>
  </si>
  <si>
    <t>ﾏｴｶﾜ</t>
  </si>
  <si>
    <t>ﾏｴｶﾞﾜ</t>
  </si>
  <si>
    <t>安部</t>
  </si>
  <si>
    <t>ｱﾝﾍﾞ</t>
  </si>
  <si>
    <t>ﾔｽﾍﾞ</t>
  </si>
  <si>
    <t>浅井</t>
  </si>
  <si>
    <t>ｱｻｲ</t>
  </si>
  <si>
    <t>ｱｻﾞｲ☆</t>
  </si>
  <si>
    <t>山根</t>
  </si>
  <si>
    <t>ﾔﾏﾈ</t>
  </si>
  <si>
    <t>白井</t>
  </si>
  <si>
    <t>ｼﾗｲ</t>
  </si>
  <si>
    <t>ｼﾛｲ</t>
  </si>
  <si>
    <t>ﾊｸｲ</t>
  </si>
  <si>
    <t>宮川</t>
  </si>
  <si>
    <t>ﾐﾔｶﾜ</t>
  </si>
  <si>
    <t>ﾐﾔｶﾞﾜ</t>
  </si>
  <si>
    <t>ﾐﾅｶﾞﾜ</t>
  </si>
  <si>
    <t>岡部</t>
  </si>
  <si>
    <t>ｵｶﾍﾞ</t>
  </si>
  <si>
    <t>大沢</t>
  </si>
  <si>
    <t>ｵｵｻﾜ</t>
  </si>
  <si>
    <t>ｵｵｻﾞﾜ</t>
  </si>
  <si>
    <t>ｵｳｻﾜ</t>
  </si>
  <si>
    <t>大川</t>
  </si>
  <si>
    <t>ｵｵｶﾜ</t>
  </si>
  <si>
    <t>ｵｵｶﾞﾜ</t>
  </si>
  <si>
    <t>ﾀﾞｲｶﾜ</t>
  </si>
  <si>
    <t>長田</t>
  </si>
  <si>
    <t>ｵｻﾀﾞ</t>
  </si>
  <si>
    <t>ｵｻﾞﾀﾞ</t>
  </si>
  <si>
    <t>ﾁｮｳﾀﾞ</t>
  </si>
  <si>
    <t>ﾁｮｳﾀ☆</t>
  </si>
  <si>
    <t>堀内</t>
  </si>
  <si>
    <t>ﾎﾘｳﾁ</t>
  </si>
  <si>
    <t>ﾎﾘﾉｳﾁ</t>
  </si>
  <si>
    <t>稲垣</t>
  </si>
  <si>
    <t>ｲﾅｶﾞｷ</t>
  </si>
  <si>
    <t>ｲﾈｶﾞｷ</t>
  </si>
  <si>
    <t>若林</t>
  </si>
  <si>
    <t>ﾜｶﾊﾞﾔｼ</t>
  </si>
  <si>
    <t>ﾜｶﾊﾔｼ</t>
  </si>
  <si>
    <t>松崎</t>
  </si>
  <si>
    <t>ﾏﾂｻｷ</t>
  </si>
  <si>
    <t>ﾏﾂｻﾞｷ</t>
  </si>
  <si>
    <t>榎本</t>
  </si>
  <si>
    <t>ｴﾉﾓﾄ</t>
  </si>
  <si>
    <t>ｴｲﾓﾄ</t>
  </si>
  <si>
    <t>ｴﾓﾄ</t>
  </si>
  <si>
    <t>ｴﾉｷﾓﾄ☆</t>
  </si>
  <si>
    <t>森山</t>
  </si>
  <si>
    <t>ﾓﾘﾔﾏ</t>
  </si>
  <si>
    <t>神谷</t>
  </si>
  <si>
    <t>ｶﾐﾀﾆ</t>
  </si>
  <si>
    <t>ｶﾐﾔ</t>
  </si>
  <si>
    <t>ｶﾅﾀﾆ</t>
  </si>
  <si>
    <t>ｶﾅﾔ</t>
  </si>
  <si>
    <t>ｶﾝﾔ</t>
  </si>
  <si>
    <t>ｶﾝﾀﾆ☆</t>
  </si>
  <si>
    <t>ｺﾝﾀﾆ★</t>
  </si>
  <si>
    <t>ｺｳﾀﾞﾆ☆</t>
  </si>
  <si>
    <t>ｶｼﾔ</t>
  </si>
  <si>
    <t>ｶﾍﾞﾔ☆</t>
  </si>
  <si>
    <t>ｼﾝﾀﾆ</t>
  </si>
  <si>
    <t>ｼﾞﾝﾔ</t>
  </si>
  <si>
    <t>ﾐﾀﾆ☆</t>
  </si>
  <si>
    <t>中沢</t>
  </si>
  <si>
    <t>ﾅｶｻﾞﾜ</t>
  </si>
  <si>
    <t>ﾅｶｻﾜ</t>
  </si>
  <si>
    <t>ﾅｶﾞｻﾜ</t>
  </si>
  <si>
    <t>ﾅｶﾞｻﾞﾜ</t>
  </si>
  <si>
    <t>江口</t>
  </si>
  <si>
    <t>ｴｸﾞﾁ</t>
  </si>
  <si>
    <t>ｴｸﾁ</t>
  </si>
  <si>
    <t>中谷</t>
  </si>
  <si>
    <t>ﾅｶﾀﾆ</t>
  </si>
  <si>
    <t>ﾅｶﾔ</t>
  </si>
  <si>
    <t>ﾅｶﾞﾀﾆ</t>
  </si>
  <si>
    <t>ﾅｶﾀﾞﾆ</t>
  </si>
  <si>
    <t>畠山</t>
  </si>
  <si>
    <t>ﾊﾀｹﾔﾏ</t>
  </si>
  <si>
    <t>ﾊﾀﾔ</t>
  </si>
  <si>
    <t>ﾊﾀﾔﾏ</t>
  </si>
  <si>
    <t>ﾊﾀﾞﾔﾏ</t>
  </si>
  <si>
    <t>ﾊｹﾔﾏ</t>
  </si>
  <si>
    <t>谷</t>
  </si>
  <si>
    <t>ｺｸ</t>
  </si>
  <si>
    <t>ﾊｻﾞﾏ</t>
  </si>
  <si>
    <t>ｹｲ☆</t>
  </si>
  <si>
    <t>ﾔ☆</t>
  </si>
  <si>
    <t>ｸ☆</t>
  </si>
  <si>
    <t>ﾀﾆ</t>
  </si>
  <si>
    <t>及川</t>
  </si>
  <si>
    <t>ｵｲｶﾜ</t>
  </si>
  <si>
    <t>ｵｵｲｶﾜ</t>
  </si>
  <si>
    <t>ｵｼｶﾜ</t>
  </si>
  <si>
    <t>ｵﾋﾞｶﾜ</t>
  </si>
  <si>
    <t>ｵﾖｶﾜ</t>
  </si>
  <si>
    <t>ｵﾖｶﾞﾜ</t>
  </si>
  <si>
    <t>ｷｭｳｶﾜ</t>
  </si>
  <si>
    <t>ﾓﾘｶﾜ</t>
  </si>
  <si>
    <t>ｼｷｶﾜ</t>
  </si>
  <si>
    <t>ｼﾉｶﾜ</t>
  </si>
  <si>
    <t>細川</t>
  </si>
  <si>
    <t>ﾎｿｶﾜ</t>
  </si>
  <si>
    <t>ﾎｿｶﾞﾜ</t>
  </si>
  <si>
    <t>三上</t>
  </si>
  <si>
    <t>ﾐｶﾐ</t>
  </si>
  <si>
    <t>ｻﾝｼﾞｮｳ</t>
  </si>
  <si>
    <t>ﾐﾅｶﾐ</t>
  </si>
  <si>
    <t>ﾐﾂｶﾞﾐ</t>
  </si>
  <si>
    <t>ﾐｶﾞﾐ☆</t>
  </si>
  <si>
    <t>今野</t>
  </si>
  <si>
    <t>ｺﾝﾉ</t>
  </si>
  <si>
    <t>ｲﾏﾉ</t>
  </si>
  <si>
    <t>ｺﾝﾔ</t>
  </si>
  <si>
    <t>西尾</t>
  </si>
  <si>
    <t>ﾆｼｵ</t>
  </si>
  <si>
    <t>安達</t>
  </si>
  <si>
    <t>ｱﾀﾞﾃ</t>
  </si>
  <si>
    <t>ｱﾀﾞﾂ</t>
  </si>
  <si>
    <t>ｱﾝﾀﾞﾁ</t>
  </si>
  <si>
    <t>ｱﾝﾀﾂ</t>
  </si>
  <si>
    <t>ｱﾝﾀﾞﾂ★</t>
  </si>
  <si>
    <t>ｱﾝﾀﾞﾃ</t>
  </si>
  <si>
    <t>田代</t>
  </si>
  <si>
    <t>ﾀｼﾛ</t>
  </si>
  <si>
    <t>ﾀｼﾞﾛ☆</t>
  </si>
  <si>
    <t>飯島</t>
  </si>
  <si>
    <t>ｲｲｼﾞﾏ</t>
  </si>
  <si>
    <t>ｲｲｼﾏ</t>
  </si>
  <si>
    <t>ｲｼﾞﾏ</t>
  </si>
  <si>
    <t>ｲﾋｼﾞﾏ</t>
  </si>
  <si>
    <t>ﾒｼｼﾞﾏ</t>
  </si>
  <si>
    <t>石塚</t>
  </si>
  <si>
    <t>ｲｼﾂﾞｶ</t>
  </si>
  <si>
    <t>ｲｼﾂｶ</t>
  </si>
  <si>
    <t>ｲｼｽﾞｶ☆</t>
  </si>
  <si>
    <t>津田</t>
  </si>
  <si>
    <t>ﾂﾀﾞ</t>
  </si>
  <si>
    <t>ﾂｼﾀﾞ</t>
  </si>
  <si>
    <t>ﾂﾀ☆</t>
  </si>
  <si>
    <t>岸本</t>
  </si>
  <si>
    <t>ｷｼﾓﾄ</t>
  </si>
  <si>
    <t>荒川</t>
  </si>
  <si>
    <t>ｱﾗｶﾜ</t>
  </si>
  <si>
    <t>ｱﾗｶﾞﾜ</t>
  </si>
  <si>
    <t>中原</t>
  </si>
  <si>
    <t>ﾅｶﾊﾗ</t>
  </si>
  <si>
    <t>ﾅｶﾊﾞﾗ</t>
  </si>
  <si>
    <t>ﾅｶﾊﾞﾙ☆</t>
  </si>
  <si>
    <t>長尾</t>
  </si>
  <si>
    <t>ｵｶﾞｵ</t>
  </si>
  <si>
    <t>ｵｻｵ☆</t>
  </si>
  <si>
    <t>土井</t>
  </si>
  <si>
    <t>ﾄﾞｲ</t>
  </si>
  <si>
    <t>ﾂﾁｲ</t>
  </si>
  <si>
    <t>本多</t>
  </si>
  <si>
    <t>ﾎｯﾀ</t>
  </si>
  <si>
    <t>森川</t>
  </si>
  <si>
    <t>三好</t>
  </si>
  <si>
    <t>ﾐﾖｼ</t>
  </si>
  <si>
    <t>ﾐﾂﾖｼ</t>
  </si>
  <si>
    <t>ﾐｷ</t>
  </si>
  <si>
    <t>ｻﾖｼ</t>
  </si>
  <si>
    <t>ﾐｽｷ☆</t>
  </si>
  <si>
    <t>戸田</t>
  </si>
  <si>
    <t>金井</t>
  </si>
  <si>
    <t>ｶﾅｲ</t>
  </si>
  <si>
    <t>ｶﾈｲ</t>
  </si>
  <si>
    <t>米田</t>
  </si>
  <si>
    <t>ｺﾒﾀ</t>
  </si>
  <si>
    <t>ｺﾒﾀﾞ</t>
  </si>
  <si>
    <t>ｺﾓﾀﾞ</t>
  </si>
  <si>
    <t>ﾖﾈﾀ</t>
  </si>
  <si>
    <t>ﾖﾈﾀﾞ</t>
  </si>
  <si>
    <t>ﾏｲﾀ</t>
  </si>
  <si>
    <t>ﾏｲﾀﾞ</t>
  </si>
  <si>
    <t>ﾒﾀ★</t>
  </si>
  <si>
    <t>ダブり</t>
    <phoneticPr fontId="1"/>
  </si>
  <si>
    <t>No.</t>
    <phoneticPr fontId="1"/>
  </si>
  <si>
    <t>負傷・要援護</t>
    <rPh sb="0" eb="2">
      <t>フショウ</t>
    </rPh>
    <rPh sb="3" eb="4">
      <t>ヨウ</t>
    </rPh>
    <rPh sb="4" eb="6">
      <t>エンゴ</t>
    </rPh>
    <phoneticPr fontId="1"/>
  </si>
  <si>
    <t>体調不良</t>
    <rPh sb="0" eb="2">
      <t>タイチョウ</t>
    </rPh>
    <rPh sb="2" eb="4">
      <t>フリョウ</t>
    </rPh>
    <phoneticPr fontId="1"/>
  </si>
  <si>
    <t>外国人（日本語NG）</t>
    <rPh sb="0" eb="2">
      <t>ガイコク</t>
    </rPh>
    <rPh sb="2" eb="3">
      <t>ジン</t>
    </rPh>
    <rPh sb="4" eb="7">
      <t>ニホンゴ</t>
    </rPh>
    <phoneticPr fontId="1"/>
  </si>
  <si>
    <t>社員番号</t>
    <rPh sb="0" eb="2">
      <t>シャイン</t>
    </rPh>
    <rPh sb="2" eb="4">
      <t>バンゴウ</t>
    </rPh>
    <phoneticPr fontId="1"/>
  </si>
  <si>
    <t>所属部門</t>
    <rPh sb="0" eb="2">
      <t>ショゾク</t>
    </rPh>
    <rPh sb="2" eb="4">
      <t>ブモン</t>
    </rPh>
    <phoneticPr fontId="1"/>
  </si>
  <si>
    <t>課</t>
    <rPh sb="0" eb="1">
      <t>カ</t>
    </rPh>
    <phoneticPr fontId="1"/>
  </si>
  <si>
    <t>役職</t>
    <rPh sb="0" eb="2">
      <t>ヤクショク</t>
    </rPh>
    <phoneticPr fontId="1"/>
  </si>
  <si>
    <t>役員</t>
    <rPh sb="0" eb="1">
      <t>ヤクイン</t>
    </rPh>
    <phoneticPr fontId="1"/>
  </si>
  <si>
    <t>管理部</t>
    <rPh sb="0" eb="3">
      <t>カンリブ</t>
    </rPh>
    <phoneticPr fontId="1"/>
  </si>
  <si>
    <t>情報技術部</t>
    <rPh sb="0" eb="2">
      <t>ジョウホウ</t>
    </rPh>
    <rPh sb="2" eb="4">
      <t>ギジュツ</t>
    </rPh>
    <rPh sb="4" eb="5">
      <t>ブ</t>
    </rPh>
    <phoneticPr fontId="1"/>
  </si>
  <si>
    <t>課長</t>
    <rPh sb="0" eb="2">
      <t>カチョウ</t>
    </rPh>
    <phoneticPr fontId="1"/>
  </si>
  <si>
    <t>役職・契約形態</t>
    <rPh sb="0" eb="2">
      <t>ヤクショク</t>
    </rPh>
    <rPh sb="3" eb="5">
      <t>ケイヤク</t>
    </rPh>
    <rPh sb="5" eb="7">
      <t>ケイタイ</t>
    </rPh>
    <phoneticPr fontId="1"/>
  </si>
  <si>
    <t>在館</t>
    <rPh sb="0" eb="2">
      <t>ザイカン</t>
    </rPh>
    <phoneticPr fontId="1"/>
  </si>
  <si>
    <t>人事総務課</t>
    <rPh sb="0" eb="2">
      <t>ジンジ</t>
    </rPh>
    <rPh sb="2" eb="4">
      <t>ソウム</t>
    </rPh>
    <rPh sb="4" eb="5">
      <t>カ</t>
    </rPh>
    <phoneticPr fontId="1"/>
  </si>
  <si>
    <t>経理課</t>
    <rPh sb="0" eb="3">
      <t>ケイリカ</t>
    </rPh>
    <phoneticPr fontId="1"/>
  </si>
  <si>
    <t>営業１課</t>
    <rPh sb="0" eb="2">
      <t>エイギョウ</t>
    </rPh>
    <rPh sb="3" eb="4">
      <t>カ</t>
    </rPh>
    <phoneticPr fontId="1"/>
  </si>
  <si>
    <t>営業２課</t>
    <rPh sb="0" eb="2">
      <t>エイギョウ</t>
    </rPh>
    <rPh sb="3" eb="4">
      <t>カ</t>
    </rPh>
    <phoneticPr fontId="1"/>
  </si>
  <si>
    <t>営業３課</t>
    <rPh sb="0" eb="2">
      <t>エイギョウ</t>
    </rPh>
    <rPh sb="3" eb="4">
      <t>カ</t>
    </rPh>
    <phoneticPr fontId="1"/>
  </si>
  <si>
    <t>情報技術課</t>
    <rPh sb="0" eb="2">
      <t>ジョウホウ</t>
    </rPh>
    <rPh sb="2" eb="4">
      <t>ギジュツ</t>
    </rPh>
    <rPh sb="4" eb="5">
      <t>カ</t>
    </rPh>
    <phoneticPr fontId="1"/>
  </si>
  <si>
    <t>営業部</t>
    <rPh sb="0" eb="2">
      <t>エイギョウ</t>
    </rPh>
    <rPh sb="2" eb="3">
      <t>ブ</t>
    </rPh>
    <phoneticPr fontId="1"/>
  </si>
  <si>
    <t>技術部</t>
    <rPh sb="0" eb="2">
      <t>ギジュツ</t>
    </rPh>
    <rPh sb="2" eb="3">
      <t>ブ</t>
    </rPh>
    <phoneticPr fontId="1"/>
  </si>
  <si>
    <t>顧客サポート課</t>
    <rPh sb="0" eb="2">
      <t>コキャク</t>
    </rPh>
    <rPh sb="6" eb="7">
      <t>カ</t>
    </rPh>
    <phoneticPr fontId="1"/>
  </si>
  <si>
    <t>品質保証課</t>
    <rPh sb="0" eb="2">
      <t>ヒンシツ</t>
    </rPh>
    <rPh sb="2" eb="4">
      <t>ホショウ</t>
    </rPh>
    <rPh sb="4" eb="5">
      <t>カ</t>
    </rPh>
    <phoneticPr fontId="1"/>
  </si>
  <si>
    <t>自宅までの直線距離</t>
    <rPh sb="0" eb="2">
      <t>ジタク</t>
    </rPh>
    <rPh sb="5" eb="7">
      <t>チョクセン</t>
    </rPh>
    <rPh sb="7" eb="9">
      <t>キョリ</t>
    </rPh>
    <phoneticPr fontId="1"/>
  </si>
  <si>
    <t>イベントカードとの連動</t>
    <rPh sb="9" eb="11">
      <t>レンドウ</t>
    </rPh>
    <phoneticPr fontId="1"/>
  </si>
  <si>
    <t>家庭環境</t>
    <rPh sb="0" eb="2">
      <t>カテイ</t>
    </rPh>
    <rPh sb="2" eb="4">
      <t>カンキョウ</t>
    </rPh>
    <phoneticPr fontId="1"/>
  </si>
  <si>
    <t>機微情報</t>
    <rPh sb="0" eb="2">
      <t>キビ</t>
    </rPh>
    <rPh sb="2" eb="4">
      <t>ジョウホウ</t>
    </rPh>
    <phoneticPr fontId="1"/>
  </si>
  <si>
    <t>被災場所</t>
    <rPh sb="0" eb="2">
      <t>ヒサイ</t>
    </rPh>
    <rPh sb="2" eb="4">
      <t>バショ</t>
    </rPh>
    <phoneticPr fontId="1"/>
  </si>
  <si>
    <t>家族の当初安否</t>
    <rPh sb="0" eb="2">
      <t>カゾク</t>
    </rPh>
    <rPh sb="3" eb="5">
      <t>トウショ</t>
    </rPh>
    <rPh sb="5" eb="7">
      <t>アンピ</t>
    </rPh>
    <phoneticPr fontId="1"/>
  </si>
  <si>
    <t>全員無事</t>
    <rPh sb="0" eb="2">
      <t>ゼンイン</t>
    </rPh>
    <rPh sb="2" eb="4">
      <t>ブジ</t>
    </rPh>
    <phoneticPr fontId="1"/>
  </si>
  <si>
    <t>備考</t>
    <rPh sb="0" eb="2">
      <t>ビコウ</t>
    </rPh>
    <phoneticPr fontId="1"/>
  </si>
  <si>
    <t>最寄駅</t>
    <rPh sb="0" eb="2">
      <t>モヨリ</t>
    </rPh>
    <rPh sb="2" eb="3">
      <t>エキ</t>
    </rPh>
    <phoneticPr fontId="1"/>
  </si>
  <si>
    <t>自宅までの距離</t>
    <rPh sb="0" eb="2">
      <t>ジタク</t>
    </rPh>
    <rPh sb="5" eb="7">
      <t>キョリ</t>
    </rPh>
    <phoneticPr fontId="1"/>
  </si>
  <si>
    <t>住所</t>
    <rPh sb="0" eb="2">
      <t>ジュウショ</t>
    </rPh>
    <phoneticPr fontId="1"/>
  </si>
  <si>
    <t>住所</t>
    <rPh sb="0" eb="2">
      <t>ジュウショ</t>
    </rPh>
    <phoneticPr fontId="1"/>
  </si>
  <si>
    <t>最寄駅・通勤手段</t>
    <rPh sb="0" eb="2">
      <t>モヨリ</t>
    </rPh>
    <rPh sb="2" eb="3">
      <t>エキ</t>
    </rPh>
    <rPh sb="4" eb="6">
      <t>ツウキン</t>
    </rPh>
    <rPh sb="6" eb="8">
      <t>シュダン</t>
    </rPh>
    <phoneticPr fontId="1"/>
  </si>
  <si>
    <t>ひがしの市</t>
    <rPh sb="4" eb="5">
      <t>シ</t>
    </rPh>
    <phoneticPr fontId="1"/>
  </si>
  <si>
    <t>通勤手段・最寄駅</t>
    <rPh sb="0" eb="2">
      <t>ツウキン</t>
    </rPh>
    <rPh sb="2" eb="4">
      <t>シュダン</t>
    </rPh>
    <rPh sb="5" eb="7">
      <t>モヨリ</t>
    </rPh>
    <rPh sb="7" eb="8">
      <t>エキ</t>
    </rPh>
    <phoneticPr fontId="1"/>
  </si>
  <si>
    <t>ひがしの市</t>
    <rPh sb="4" eb="5">
      <t>シ</t>
    </rPh>
    <phoneticPr fontId="1"/>
  </si>
  <si>
    <t>南北線メロン駅</t>
    <rPh sb="0" eb="3">
      <t>ナンボクセン</t>
    </rPh>
    <rPh sb="6" eb="7">
      <t>エキ</t>
    </rPh>
    <phoneticPr fontId="1"/>
  </si>
  <si>
    <t>南北線リンゴ駅</t>
    <rPh sb="0" eb="3">
      <t>ナンボクセン</t>
    </rPh>
    <rPh sb="6" eb="7">
      <t>エキ</t>
    </rPh>
    <phoneticPr fontId="1"/>
  </si>
  <si>
    <t>南北線ミカン駅</t>
    <rPh sb="0" eb="3">
      <t>ナンボクセン</t>
    </rPh>
    <rPh sb="6" eb="7">
      <t>エキ</t>
    </rPh>
    <phoneticPr fontId="1"/>
  </si>
  <si>
    <t>南北線イチゴ駅</t>
    <rPh sb="0" eb="3">
      <t>ナンボクセン</t>
    </rPh>
    <rPh sb="6" eb="7">
      <t>エキ</t>
    </rPh>
    <phoneticPr fontId="1"/>
  </si>
  <si>
    <t>南北線あじ駅</t>
    <rPh sb="0" eb="3">
      <t>ナンボクセン</t>
    </rPh>
    <rPh sb="5" eb="6">
      <t>エキ</t>
    </rPh>
    <phoneticPr fontId="1"/>
  </si>
  <si>
    <t>南北線たい駅</t>
    <rPh sb="0" eb="3">
      <t>ナンボクセン</t>
    </rPh>
    <rPh sb="5" eb="6">
      <t>エキ</t>
    </rPh>
    <phoneticPr fontId="1"/>
  </si>
  <si>
    <t>南北線かつお駅</t>
    <rPh sb="0" eb="3">
      <t>ナンボクセン</t>
    </rPh>
    <rPh sb="6" eb="7">
      <t>エキ</t>
    </rPh>
    <phoneticPr fontId="1"/>
  </si>
  <si>
    <t>南北線まぐろ駅</t>
    <rPh sb="0" eb="3">
      <t>ナンボクセン</t>
    </rPh>
    <rPh sb="6" eb="7">
      <t>エキ</t>
    </rPh>
    <phoneticPr fontId="1"/>
  </si>
  <si>
    <t>南北線しゃち駅</t>
    <rPh sb="0" eb="3">
      <t>ナンボクセン</t>
    </rPh>
    <rPh sb="6" eb="7">
      <t>エキ</t>
    </rPh>
    <phoneticPr fontId="1"/>
  </si>
  <si>
    <t>南北線くじら駅</t>
    <rPh sb="0" eb="3">
      <t>ナンボクセン</t>
    </rPh>
    <rPh sb="6" eb="7">
      <t>エキ</t>
    </rPh>
    <phoneticPr fontId="1"/>
  </si>
  <si>
    <t>中央駅</t>
    <rPh sb="0" eb="2">
      <t>チュウオウ</t>
    </rPh>
    <rPh sb="2" eb="3">
      <t>エキ</t>
    </rPh>
    <phoneticPr fontId="1"/>
  </si>
  <si>
    <t>東西線かぶと駅</t>
    <rPh sb="0" eb="3">
      <t>トウザイセン</t>
    </rPh>
    <rPh sb="6" eb="7">
      <t>エキ</t>
    </rPh>
    <phoneticPr fontId="1"/>
  </si>
  <si>
    <t>東西線ばった駅</t>
    <rPh sb="0" eb="3">
      <t>トウザイセン</t>
    </rPh>
    <rPh sb="6" eb="7">
      <t>エキ</t>
    </rPh>
    <phoneticPr fontId="1"/>
  </si>
  <si>
    <t>東西線こおろぎ駅</t>
    <rPh sb="0" eb="3">
      <t>トウザイセン</t>
    </rPh>
    <rPh sb="7" eb="8">
      <t>エキ</t>
    </rPh>
    <phoneticPr fontId="1"/>
  </si>
  <si>
    <t>東西線はち駅</t>
    <rPh sb="0" eb="3">
      <t>トウザイセン</t>
    </rPh>
    <rPh sb="5" eb="6">
      <t>エキ</t>
    </rPh>
    <phoneticPr fontId="1"/>
  </si>
  <si>
    <t>東西線てんとう駅</t>
    <rPh sb="0" eb="3">
      <t>トウザイセン</t>
    </rPh>
    <rPh sb="7" eb="8">
      <t>エキ</t>
    </rPh>
    <phoneticPr fontId="1"/>
  </si>
  <si>
    <t>東西線あり駅</t>
    <rPh sb="0" eb="3">
      <t>トウザイセン</t>
    </rPh>
    <rPh sb="5" eb="6">
      <t>エキ</t>
    </rPh>
    <phoneticPr fontId="1"/>
  </si>
  <si>
    <t>にしやま市</t>
    <rPh sb="4" eb="5">
      <t>シ</t>
    </rPh>
    <phoneticPr fontId="1"/>
  </si>
  <si>
    <t>はまべ市</t>
    <rPh sb="3" eb="4">
      <t>シ</t>
    </rPh>
    <phoneticPr fontId="1"/>
  </si>
  <si>
    <t>隣県</t>
    <rPh sb="0" eb="2">
      <t>リンケン</t>
    </rPh>
    <phoneticPr fontId="1"/>
  </si>
  <si>
    <t>アメリカ・NY</t>
    <phoneticPr fontId="1"/>
  </si>
  <si>
    <t>中国・北京</t>
    <rPh sb="0" eb="2">
      <t>チュウゴク</t>
    </rPh>
    <rPh sb="3" eb="5">
      <t>ペキン</t>
    </rPh>
    <phoneticPr fontId="1"/>
  </si>
  <si>
    <t>北海道</t>
    <rPh sb="0" eb="3">
      <t>ホッカイドウ</t>
    </rPh>
    <phoneticPr fontId="1"/>
  </si>
  <si>
    <t>有本</t>
    <rPh sb="0" eb="2">
      <t>アリモト</t>
    </rPh>
    <phoneticPr fontId="1"/>
  </si>
  <si>
    <t>菊間</t>
    <rPh sb="0" eb="2">
      <t>キクマ</t>
    </rPh>
    <phoneticPr fontId="1"/>
  </si>
  <si>
    <t>和歌山</t>
    <rPh sb="0" eb="3">
      <t>ワカヤマ</t>
    </rPh>
    <phoneticPr fontId="1"/>
  </si>
  <si>
    <t>岩谷</t>
    <rPh sb="0" eb="2">
      <t>イワタニ</t>
    </rPh>
    <phoneticPr fontId="1"/>
  </si>
  <si>
    <t>小沼</t>
    <rPh sb="0" eb="2">
      <t>オヌマ</t>
    </rPh>
    <phoneticPr fontId="1"/>
  </si>
  <si>
    <t>棚橋</t>
    <rPh sb="0" eb="2">
      <t>タナハシ</t>
    </rPh>
    <phoneticPr fontId="1"/>
  </si>
  <si>
    <t>中国法人からの出向者</t>
    <rPh sb="0" eb="2">
      <t>チュウゴク</t>
    </rPh>
    <rPh sb="2" eb="4">
      <t>ホウジン</t>
    </rPh>
    <rPh sb="7" eb="10">
      <t>シュッコウシャ</t>
    </rPh>
    <phoneticPr fontId="1"/>
  </si>
  <si>
    <t>人事・総務担当</t>
    <rPh sb="0" eb="2">
      <t>ジンジ</t>
    </rPh>
    <rPh sb="3" eb="5">
      <t>ソウム</t>
    </rPh>
    <rPh sb="5" eb="7">
      <t>タントウ</t>
    </rPh>
    <phoneticPr fontId="1"/>
  </si>
  <si>
    <t>経理担当</t>
    <rPh sb="0" eb="2">
      <t>ケイリ</t>
    </rPh>
    <rPh sb="2" eb="4">
      <t>タントウ</t>
    </rPh>
    <phoneticPr fontId="1"/>
  </si>
  <si>
    <t>法務担当</t>
    <rPh sb="0" eb="2">
      <t>ホウム</t>
    </rPh>
    <rPh sb="2" eb="4">
      <t>タントウ</t>
    </rPh>
    <phoneticPr fontId="1"/>
  </si>
  <si>
    <t>情報技術担当</t>
    <rPh sb="0" eb="2">
      <t>ジョウホウ</t>
    </rPh>
    <rPh sb="2" eb="4">
      <t>ギジュツ</t>
    </rPh>
    <rPh sb="4" eb="6">
      <t>タントウ</t>
    </rPh>
    <phoneticPr fontId="1"/>
  </si>
  <si>
    <t>広報担当</t>
    <rPh sb="0" eb="2">
      <t>コウホウ</t>
    </rPh>
    <rPh sb="2" eb="4">
      <t>タントウ</t>
    </rPh>
    <phoneticPr fontId="1"/>
  </si>
  <si>
    <t>代表取締役【対策本部】</t>
    <rPh sb="0" eb="1">
      <t>ダイヒョウ</t>
    </rPh>
    <rPh sb="1" eb="4">
      <t>トリシマリヤク</t>
    </rPh>
    <rPh sb="6" eb="8">
      <t>タイサク</t>
    </rPh>
    <rPh sb="8" eb="10">
      <t>ホンブ</t>
    </rPh>
    <phoneticPr fontId="1"/>
  </si>
  <si>
    <t>専務取締役【対策本部】</t>
    <rPh sb="0" eb="2">
      <t>センム</t>
    </rPh>
    <rPh sb="2" eb="5">
      <t>トリシマリヤク</t>
    </rPh>
    <phoneticPr fontId="1"/>
  </si>
  <si>
    <t>常務取締役【対策本部】</t>
    <rPh sb="0" eb="2">
      <t>ジョウム</t>
    </rPh>
    <rPh sb="2" eb="5">
      <t>トリシマリヤク</t>
    </rPh>
    <phoneticPr fontId="1"/>
  </si>
  <si>
    <t>部長【対策本部】</t>
    <rPh sb="0" eb="2">
      <t>ブチョウ</t>
    </rPh>
    <phoneticPr fontId="1"/>
  </si>
  <si>
    <t>課長【対策本部】</t>
    <rPh sb="0" eb="2">
      <t>カチョウ</t>
    </rPh>
    <rPh sb="3" eb="5">
      <t>タイサク</t>
    </rPh>
    <rPh sb="5" eb="7">
      <t>ホンブ</t>
    </rPh>
    <phoneticPr fontId="1"/>
  </si>
  <si>
    <t>人事・総務担当【対策本部】</t>
    <rPh sb="0" eb="2">
      <t>ジンジ</t>
    </rPh>
    <rPh sb="3" eb="5">
      <t>ソウム</t>
    </rPh>
    <rPh sb="5" eb="7">
      <t>タントウ</t>
    </rPh>
    <rPh sb="8" eb="10">
      <t>タイサク</t>
    </rPh>
    <rPh sb="10" eb="12">
      <t>ホンブ</t>
    </rPh>
    <phoneticPr fontId="1"/>
  </si>
  <si>
    <t>情報技術担当【対策本部】</t>
    <rPh sb="0" eb="2">
      <t>ジョウホウ</t>
    </rPh>
    <rPh sb="2" eb="4">
      <t>ギジュツ</t>
    </rPh>
    <rPh sb="4" eb="6">
      <t>タントウ</t>
    </rPh>
    <rPh sb="7" eb="9">
      <t>タイサク</t>
    </rPh>
    <rPh sb="9" eb="11">
      <t>ホンブ</t>
    </rPh>
    <phoneticPr fontId="1"/>
  </si>
  <si>
    <t>営業</t>
    <rPh sb="0" eb="2">
      <t>エイギョウ</t>
    </rPh>
    <phoneticPr fontId="1"/>
  </si>
  <si>
    <t>技術</t>
    <rPh sb="0" eb="2">
      <t>ギジュツ</t>
    </rPh>
    <phoneticPr fontId="1"/>
  </si>
  <si>
    <t>CAD担当（契約社員）</t>
    <rPh sb="3" eb="5">
      <t>タントウ</t>
    </rPh>
    <rPh sb="6" eb="8">
      <t>ケイヤク</t>
    </rPh>
    <rPh sb="8" eb="10">
      <t>シャイン</t>
    </rPh>
    <phoneticPr fontId="1"/>
  </si>
  <si>
    <t>品質保証担当</t>
    <rPh sb="0" eb="2">
      <t>ヒンシツ</t>
    </rPh>
    <rPh sb="2" eb="4">
      <t>ホショウ</t>
    </rPh>
    <rPh sb="4" eb="6">
      <t>タントウ</t>
    </rPh>
    <phoneticPr fontId="1"/>
  </si>
  <si>
    <t>コールセンターSV</t>
    <phoneticPr fontId="1"/>
  </si>
  <si>
    <t>コールセンター（派遣社員）</t>
    <rPh sb="8" eb="10">
      <t>ハケン</t>
    </rPh>
    <rPh sb="10" eb="12">
      <t>シャイン</t>
    </rPh>
    <phoneticPr fontId="1"/>
  </si>
  <si>
    <t>コールセンター（パート）</t>
    <phoneticPr fontId="1"/>
  </si>
  <si>
    <t>品質保証部</t>
    <rPh sb="0" eb="2">
      <t>ヒンシツ</t>
    </rPh>
    <rPh sb="2" eb="4">
      <t>ホショウ</t>
    </rPh>
    <rPh sb="4" eb="5">
      <t>ブ</t>
    </rPh>
    <phoneticPr fontId="1"/>
  </si>
  <si>
    <t>他事業所（出張者）</t>
    <rPh sb="0" eb="4">
      <t>タジギョウショ</t>
    </rPh>
    <rPh sb="5" eb="8">
      <t>シュッチョウシャ</t>
    </rPh>
    <phoneticPr fontId="1"/>
  </si>
  <si>
    <t>来客</t>
    <rPh sb="0" eb="2">
      <t>ライキャク</t>
    </rPh>
    <phoneticPr fontId="1"/>
  </si>
  <si>
    <t>バース</t>
    <phoneticPr fontId="1"/>
  </si>
  <si>
    <t>クロマティ</t>
    <phoneticPr fontId="1"/>
  </si>
  <si>
    <t>スミス</t>
    <phoneticPr fontId="1"/>
  </si>
  <si>
    <t>熊本</t>
    <rPh sb="0" eb="2">
      <t>クマモト</t>
    </rPh>
    <phoneticPr fontId="1"/>
  </si>
  <si>
    <t>島根</t>
    <rPh sb="0" eb="2">
      <t>シマネ</t>
    </rPh>
    <phoneticPr fontId="1"/>
  </si>
  <si>
    <t>広島</t>
    <rPh sb="0" eb="2">
      <t>ヒロシマ</t>
    </rPh>
    <phoneticPr fontId="1"/>
  </si>
  <si>
    <t>黄</t>
    <rPh sb="0" eb="1">
      <t>コウ</t>
    </rPh>
    <phoneticPr fontId="1"/>
  </si>
  <si>
    <t>中国人（中国語のみ）</t>
    <rPh sb="0" eb="2">
      <t>チュウゴク</t>
    </rPh>
    <rPh sb="2" eb="3">
      <t>ジン</t>
    </rPh>
    <rPh sb="4" eb="7">
      <t>チュウゴクゴ</t>
    </rPh>
    <phoneticPr fontId="1"/>
  </si>
  <si>
    <t>南北線あじ駅</t>
    <phoneticPr fontId="1"/>
  </si>
  <si>
    <t>経営企画課</t>
    <rPh sb="0" eb="2">
      <t>ケイエイ</t>
    </rPh>
    <rPh sb="2" eb="4">
      <t>キカク</t>
    </rPh>
    <rPh sb="4" eb="5">
      <t>カ</t>
    </rPh>
    <phoneticPr fontId="1"/>
  </si>
  <si>
    <t>休暇・欠勤</t>
    <rPh sb="0" eb="2">
      <t>キュウカ</t>
    </rPh>
    <rPh sb="3" eb="5">
      <t>ケッキン</t>
    </rPh>
    <phoneticPr fontId="1"/>
  </si>
  <si>
    <t>劉</t>
    <rPh sb="0" eb="1">
      <t>リュウ</t>
    </rPh>
    <phoneticPr fontId="1"/>
  </si>
  <si>
    <t>曹</t>
    <rPh sb="0" eb="1">
      <t>ソウ</t>
    </rPh>
    <phoneticPr fontId="1"/>
  </si>
  <si>
    <t>孫</t>
    <rPh sb="0" eb="1">
      <t>マゴ</t>
    </rPh>
    <phoneticPr fontId="1"/>
  </si>
  <si>
    <t>派遣社員</t>
    <rPh sb="0" eb="2">
      <t>ハケン</t>
    </rPh>
    <rPh sb="2" eb="4">
      <t>シャイン</t>
    </rPh>
    <phoneticPr fontId="1"/>
  </si>
  <si>
    <t>コールセンターSV</t>
  </si>
  <si>
    <t>技術１課</t>
    <rPh sb="0" eb="2">
      <t>ギジュツ</t>
    </rPh>
    <rPh sb="3" eb="4">
      <t>カ</t>
    </rPh>
    <phoneticPr fontId="1"/>
  </si>
  <si>
    <t>技術２課</t>
    <rPh sb="0" eb="2">
      <t>ギジュツ</t>
    </rPh>
    <rPh sb="3" eb="4">
      <t>カ</t>
    </rPh>
    <phoneticPr fontId="1"/>
  </si>
  <si>
    <t>営業事務</t>
    <rPh sb="0" eb="2">
      <t>エイギョウ</t>
    </rPh>
    <rPh sb="2" eb="4">
      <t>ジム</t>
    </rPh>
    <phoneticPr fontId="1"/>
  </si>
  <si>
    <t>秋山</t>
    <rPh sb="0" eb="2">
      <t>アキヤマ</t>
    </rPh>
    <phoneticPr fontId="1"/>
  </si>
  <si>
    <t>富山</t>
    <rPh sb="0" eb="2">
      <t>トヤマ</t>
    </rPh>
    <phoneticPr fontId="1"/>
  </si>
  <si>
    <t>越後</t>
    <rPh sb="0" eb="2">
      <t>エチゴ</t>
    </rPh>
    <phoneticPr fontId="1"/>
  </si>
  <si>
    <t>岩手</t>
    <rPh sb="0" eb="2">
      <t>イワテ</t>
    </rPh>
    <phoneticPr fontId="1"/>
  </si>
  <si>
    <t>青森</t>
    <rPh sb="0" eb="2">
      <t>アオモリ</t>
    </rPh>
    <phoneticPr fontId="1"/>
  </si>
  <si>
    <t>秋田</t>
    <rPh sb="0" eb="2">
      <t>アキタ</t>
    </rPh>
    <phoneticPr fontId="1"/>
  </si>
  <si>
    <t>栃木</t>
    <rPh sb="0" eb="2">
      <t>トチギ</t>
    </rPh>
    <phoneticPr fontId="1"/>
  </si>
  <si>
    <t>副島</t>
    <rPh sb="0" eb="2">
      <t>ソエジマ</t>
    </rPh>
    <phoneticPr fontId="1"/>
  </si>
  <si>
    <t>長崎</t>
    <rPh sb="0" eb="2">
      <t>ナガサキ</t>
    </rPh>
    <phoneticPr fontId="1"/>
  </si>
  <si>
    <t>佐賀</t>
    <rPh sb="0" eb="2">
      <t>サガ</t>
    </rPh>
    <phoneticPr fontId="1"/>
  </si>
  <si>
    <t>香川</t>
    <rPh sb="0" eb="2">
      <t>カガワ</t>
    </rPh>
    <phoneticPr fontId="1"/>
  </si>
  <si>
    <t>高知</t>
    <rPh sb="0" eb="2">
      <t>コウチ</t>
    </rPh>
    <phoneticPr fontId="1"/>
  </si>
  <si>
    <t>社内におり、無事</t>
    <rPh sb="0" eb="2">
      <t>シャナイ</t>
    </rPh>
    <rPh sb="6" eb="8">
      <t>ブジ</t>
    </rPh>
    <phoneticPr fontId="1"/>
  </si>
  <si>
    <t>本人の安否情報</t>
    <rPh sb="0" eb="2">
      <t>ホンニン</t>
    </rPh>
    <rPh sb="3" eb="5">
      <t>アンピ</t>
    </rPh>
    <rPh sb="5" eb="7">
      <t>ジョウホウ</t>
    </rPh>
    <phoneticPr fontId="1"/>
  </si>
  <si>
    <t>新川</t>
    <rPh sb="0" eb="2">
      <t>アラカワ</t>
    </rPh>
    <phoneticPr fontId="1"/>
  </si>
  <si>
    <t>社内におり、無事。棚からの落下物で打撲を受けるも、軽傷。</t>
    <rPh sb="0" eb="2">
      <t>シャナイ</t>
    </rPh>
    <rPh sb="6" eb="8">
      <t>ブジ</t>
    </rPh>
    <rPh sb="9" eb="10">
      <t>タナ</t>
    </rPh>
    <rPh sb="13" eb="15">
      <t>ラッカ</t>
    </rPh>
    <rPh sb="15" eb="16">
      <t>ブツ</t>
    </rPh>
    <rPh sb="17" eb="19">
      <t>ダボク</t>
    </rPh>
    <rPh sb="20" eb="21">
      <t>ウ</t>
    </rPh>
    <rPh sb="25" eb="27">
      <t>ケイショウ</t>
    </rPh>
    <phoneticPr fontId="1"/>
  </si>
  <si>
    <t>社内におり、無事。ただし、朝から体調不良を訴えている。</t>
    <rPh sb="0" eb="2">
      <t>シャナイ</t>
    </rPh>
    <rPh sb="6" eb="8">
      <t>ブジ</t>
    </rPh>
    <rPh sb="13" eb="14">
      <t>アサ</t>
    </rPh>
    <rPh sb="16" eb="18">
      <t>タイチョウ</t>
    </rPh>
    <rPh sb="18" eb="20">
      <t>フリョウ</t>
    </rPh>
    <rPh sb="21" eb="22">
      <t>ウッタ</t>
    </rPh>
    <phoneticPr fontId="1"/>
  </si>
  <si>
    <t>人事・総務【対策本部】</t>
    <rPh sb="0" eb="2">
      <t>ジンジ</t>
    </rPh>
    <rPh sb="3" eb="5">
      <t>ソウム</t>
    </rPh>
    <rPh sb="6" eb="8">
      <t>タイサク</t>
    </rPh>
    <rPh sb="8" eb="10">
      <t>ホンブ</t>
    </rPh>
    <phoneticPr fontId="1"/>
  </si>
  <si>
    <t>ｺｰﾙｾﾝﾀｰ（派遣社員）</t>
    <rPh sb="8" eb="10">
      <t>ハケン</t>
    </rPh>
    <rPh sb="10" eb="12">
      <t>シャイン</t>
    </rPh>
    <phoneticPr fontId="1"/>
  </si>
  <si>
    <t>ｺｰﾙｾﾝﾀｰ（パート）</t>
    <phoneticPr fontId="1"/>
  </si>
  <si>
    <t>自宅まで
の直線
距離(km)</t>
    <rPh sb="0" eb="2">
      <t>ジタク</t>
    </rPh>
    <rPh sb="6" eb="8">
      <t>チョクセン</t>
    </rPh>
    <rPh sb="9" eb="11">
      <t>キョリ</t>
    </rPh>
    <phoneticPr fontId="1"/>
  </si>
  <si>
    <t>家族の安否</t>
    <rPh sb="0" eb="2">
      <t>カゾク</t>
    </rPh>
    <rPh sb="3" eb="5">
      <t>アンピ</t>
    </rPh>
    <phoneticPr fontId="1"/>
  </si>
  <si>
    <t>自宅におり、無事</t>
    <rPh sb="0" eb="2">
      <t>ジタク</t>
    </rPh>
    <rPh sb="6" eb="8">
      <t>ブジ</t>
    </rPh>
    <phoneticPr fontId="1"/>
  </si>
  <si>
    <t>自宅で被災、足を複雑骨折。病院に搬送されたとの連絡あり。</t>
    <rPh sb="0" eb="2">
      <t>ジタク</t>
    </rPh>
    <rPh sb="3" eb="5">
      <t>ヒサイ</t>
    </rPh>
    <rPh sb="6" eb="7">
      <t>アシ</t>
    </rPh>
    <rPh sb="8" eb="10">
      <t>フクザツ</t>
    </rPh>
    <rPh sb="10" eb="12">
      <t>コッセツ</t>
    </rPh>
    <rPh sb="13" eb="15">
      <t>ビョウイン</t>
    </rPh>
    <rPh sb="16" eb="18">
      <t>ハンソウ</t>
    </rPh>
    <rPh sb="23" eb="25">
      <t>レンラク</t>
    </rPh>
    <phoneticPr fontId="1"/>
  </si>
  <si>
    <t>青山</t>
    <rPh sb="0" eb="2">
      <t>アオヤマ</t>
    </rPh>
    <phoneticPr fontId="1"/>
  </si>
  <si>
    <t>外出先で被災、無事</t>
    <rPh sb="0" eb="2">
      <t>ガイシュツ</t>
    </rPh>
    <rPh sb="2" eb="3">
      <t>サキ</t>
    </rPh>
    <rPh sb="4" eb="6">
      <t>ヒサイ</t>
    </rPh>
    <rPh sb="7" eb="9">
      <t>ブジ</t>
    </rPh>
    <phoneticPr fontId="1"/>
  </si>
  <si>
    <t>妊娠４か月</t>
    <rPh sb="0" eb="2">
      <t>ニンシン</t>
    </rPh>
    <rPh sb="4" eb="5">
      <t>ゲツ</t>
    </rPh>
    <phoneticPr fontId="1"/>
  </si>
  <si>
    <t>妊娠８か月</t>
    <rPh sb="0" eb="2">
      <t>ニンシン</t>
    </rPh>
    <rPh sb="4" eb="5">
      <t>ゲツ</t>
    </rPh>
    <phoneticPr fontId="1"/>
  </si>
  <si>
    <t>妊婦６か月</t>
    <rPh sb="0" eb="2">
      <t>ニンプ</t>
    </rPh>
    <rPh sb="4" eb="5">
      <t>ゲツ</t>
    </rPh>
    <phoneticPr fontId="1"/>
  </si>
  <si>
    <t>夫</t>
    <rPh sb="0" eb="1">
      <t>オット</t>
    </rPh>
    <phoneticPr fontId="1"/>
  </si>
  <si>
    <t>初期妊娠の兆候がある。</t>
    <rPh sb="5" eb="7">
      <t>チョウコウ</t>
    </rPh>
    <phoneticPr fontId="1"/>
  </si>
  <si>
    <t>佐倉</t>
    <rPh sb="0" eb="2">
      <t>サクラ</t>
    </rPh>
    <phoneticPr fontId="1"/>
  </si>
  <si>
    <t>千葉</t>
    <phoneticPr fontId="1"/>
  </si>
  <si>
    <t>市川</t>
    <rPh sb="0" eb="2">
      <t>イチカワ</t>
    </rPh>
    <phoneticPr fontId="1"/>
  </si>
  <si>
    <t>香取</t>
    <rPh sb="0" eb="2">
      <t>カトリ</t>
    </rPh>
    <phoneticPr fontId="1"/>
  </si>
  <si>
    <t>立山</t>
    <rPh sb="0" eb="2">
      <t>タテヤマ</t>
    </rPh>
    <phoneticPr fontId="1"/>
  </si>
  <si>
    <t>市原</t>
    <rPh sb="0" eb="2">
      <t>イチハラ</t>
    </rPh>
    <phoneticPr fontId="1"/>
  </si>
  <si>
    <t>江戸川</t>
    <rPh sb="0" eb="3">
      <t>エドガワ</t>
    </rPh>
    <phoneticPr fontId="1"/>
  </si>
  <si>
    <t>北</t>
    <phoneticPr fontId="1"/>
  </si>
  <si>
    <t>赤羽</t>
    <rPh sb="0" eb="2">
      <t>アカバネ</t>
    </rPh>
    <phoneticPr fontId="1"/>
  </si>
  <si>
    <t>カナダからの帰国子女。英語、フランス語が堪能。</t>
    <rPh sb="6" eb="8">
      <t>キコク</t>
    </rPh>
    <rPh sb="8" eb="10">
      <t>シジョ</t>
    </rPh>
    <rPh sb="11" eb="13">
      <t>エイゴ</t>
    </rPh>
    <rPh sb="18" eb="19">
      <t>ゴ</t>
    </rPh>
    <rPh sb="20" eb="22">
      <t>タンノウ</t>
    </rPh>
    <phoneticPr fontId="1"/>
  </si>
  <si>
    <t>加古川</t>
    <rPh sb="0" eb="3">
      <t>カコガワ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</si>
  <si>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</si>
  <si>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</si>
  <si>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</si>
  <si>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中央</t>
    <rPh sb="0" eb="2">
      <t>チュウオウ</t>
    </rPh>
    <phoneticPr fontId="1"/>
  </si>
  <si>
    <t>難聴。補聴器をしていても、電子音や放送の音はよく聞き取れない。補聴器があれば会話は可能。</t>
    <rPh sb="0" eb="2">
      <t>ナンチョウ</t>
    </rPh>
    <rPh sb="3" eb="6">
      <t>ホチョウキ</t>
    </rPh>
    <rPh sb="13" eb="16">
      <t>デンシオン</t>
    </rPh>
    <rPh sb="17" eb="19">
      <t>ホウソウ</t>
    </rPh>
    <rPh sb="20" eb="21">
      <t>オト</t>
    </rPh>
    <rPh sb="24" eb="25">
      <t>キ</t>
    </rPh>
    <rPh sb="26" eb="27">
      <t>ト</t>
    </rPh>
    <rPh sb="31" eb="34">
      <t>ホチョウキ</t>
    </rPh>
    <rPh sb="38" eb="40">
      <t>カイワ</t>
    </rPh>
    <rPh sb="41" eb="43">
      <t>カノウ</t>
    </rPh>
    <phoneticPr fontId="1"/>
  </si>
  <si>
    <t>ペースメーカーを入れている。</t>
    <rPh sb="8" eb="9">
      <t>イ</t>
    </rPh>
    <phoneticPr fontId="1"/>
  </si>
  <si>
    <t>糖尿病のため、1日3回（毎食後）処方薬を服用。</t>
    <rPh sb="0" eb="3">
      <t>トウニョウビョウ</t>
    </rPh>
    <rPh sb="12" eb="14">
      <t>マイショク</t>
    </rPh>
    <rPh sb="14" eb="15">
      <t>ゴ</t>
    </rPh>
    <phoneticPr fontId="1"/>
  </si>
  <si>
    <t>社長の実娘</t>
    <rPh sb="0" eb="2">
      <t>シャチョウ</t>
    </rPh>
    <rPh sb="3" eb="4">
      <t>ジツ</t>
    </rPh>
    <rPh sb="4" eb="5">
      <t>ムスメ</t>
    </rPh>
    <phoneticPr fontId="1"/>
  </si>
  <si>
    <t>離婚した妻との間の娘が営業3課に所属。周囲は二人の関係を知らない（社員番号206/平野さん）。</t>
    <rPh sb="0" eb="2">
      <t>リコン</t>
    </rPh>
    <rPh sb="4" eb="5">
      <t>ツマ</t>
    </rPh>
    <rPh sb="7" eb="8">
      <t>アイダ</t>
    </rPh>
    <rPh sb="9" eb="10">
      <t>ムスメ</t>
    </rPh>
    <rPh sb="11" eb="13">
      <t>エイギョウ</t>
    </rPh>
    <rPh sb="14" eb="15">
      <t>カ</t>
    </rPh>
    <rPh sb="16" eb="18">
      <t>ショゾク</t>
    </rPh>
    <rPh sb="19" eb="21">
      <t>シュウイ</t>
    </rPh>
    <rPh sb="22" eb="24">
      <t>フタリ</t>
    </rPh>
    <rPh sb="25" eb="27">
      <t>カンケイ</t>
    </rPh>
    <rPh sb="28" eb="29">
      <t>シ</t>
    </rPh>
    <rPh sb="33" eb="35">
      <t>シャイン</t>
    </rPh>
    <rPh sb="35" eb="37">
      <t>バンゴウ</t>
    </rPh>
    <rPh sb="41" eb="43">
      <t>ヒラノ</t>
    </rPh>
    <phoneticPr fontId="1"/>
  </si>
  <si>
    <t>暗所・閉所に長く居ると、パニック症状を起こす危険性がある。</t>
    <rPh sb="8" eb="9">
      <t>イ</t>
    </rPh>
    <phoneticPr fontId="1"/>
  </si>
  <si>
    <t>人工肛門を装着しており、週2回、排泄物を溜める袋（パウチ）の交換が必要。</t>
    <rPh sb="0" eb="2">
      <t>ジンコウ</t>
    </rPh>
    <rPh sb="2" eb="4">
      <t>コウモン</t>
    </rPh>
    <rPh sb="5" eb="7">
      <t>ソウチャク</t>
    </rPh>
    <rPh sb="12" eb="13">
      <t>シュウ</t>
    </rPh>
    <rPh sb="14" eb="15">
      <t>カイ</t>
    </rPh>
    <rPh sb="16" eb="19">
      <t>ハイセツブツ</t>
    </rPh>
    <rPh sb="20" eb="21">
      <t>タ</t>
    </rPh>
    <rPh sb="23" eb="24">
      <t>フクロ</t>
    </rPh>
    <rPh sb="30" eb="32">
      <t>コウカン</t>
    </rPh>
    <rPh sb="33" eb="35">
      <t>ヒツヨウ</t>
    </rPh>
    <phoneticPr fontId="1"/>
  </si>
  <si>
    <t>LGBT(戸籍・身体は男性だが、心は女性）。特に隠していない。</t>
    <rPh sb="22" eb="23">
      <t>トク</t>
    </rPh>
    <rPh sb="24" eb="25">
      <t>カク</t>
    </rPh>
    <phoneticPr fontId="1"/>
  </si>
  <si>
    <t>妻（会社員）、娘(3歳、保育園通い）</t>
    <rPh sb="0" eb="1">
      <t>ツマ</t>
    </rPh>
    <rPh sb="2" eb="5">
      <t>カイシャイン</t>
    </rPh>
    <rPh sb="7" eb="8">
      <t>ムスメ</t>
    </rPh>
    <rPh sb="10" eb="11">
      <t>サイ</t>
    </rPh>
    <rPh sb="12" eb="15">
      <t>ホイクエン</t>
    </rPh>
    <rPh sb="15" eb="16">
      <t>カヨ</t>
    </rPh>
    <phoneticPr fontId="1"/>
  </si>
  <si>
    <t>妻：勤務先(南北線リンゴ駅）で無事。娘：保育園と連絡できず、不明</t>
    <rPh sb="0" eb="1">
      <t>ツマ</t>
    </rPh>
    <rPh sb="2" eb="5">
      <t>キンムサキ</t>
    </rPh>
    <rPh sb="6" eb="9">
      <t>ナンボクセン</t>
    </rPh>
    <rPh sb="12" eb="13">
      <t>エキ</t>
    </rPh>
    <rPh sb="15" eb="17">
      <t>ブジ</t>
    </rPh>
    <rPh sb="18" eb="19">
      <t>ムスメ</t>
    </rPh>
    <rPh sb="20" eb="23">
      <t>ホイクエン</t>
    </rPh>
    <rPh sb="24" eb="26">
      <t>レンラク</t>
    </rPh>
    <rPh sb="30" eb="32">
      <t>フメイ</t>
    </rPh>
    <phoneticPr fontId="1"/>
  </si>
  <si>
    <t>息子：保育園と連絡できず、不明</t>
    <rPh sb="0" eb="2">
      <t>ムスコ</t>
    </rPh>
    <rPh sb="3" eb="6">
      <t>ホイクエン</t>
    </rPh>
    <rPh sb="7" eb="9">
      <t>レンラク</t>
    </rPh>
    <rPh sb="13" eb="15">
      <t>フメイ</t>
    </rPh>
    <phoneticPr fontId="1"/>
  </si>
  <si>
    <t>夫：不明。長男：無事とのLINE連絡が小学校からあった</t>
    <rPh sb="0" eb="1">
      <t>オット</t>
    </rPh>
    <rPh sb="2" eb="4">
      <t>フメイ</t>
    </rPh>
    <rPh sb="5" eb="7">
      <t>チョウナン</t>
    </rPh>
    <rPh sb="8" eb="10">
      <t>ブジ</t>
    </rPh>
    <rPh sb="16" eb="18">
      <t>レンラク</t>
    </rPh>
    <rPh sb="19" eb="22">
      <t>ショウガッコウ</t>
    </rPh>
    <phoneticPr fontId="1"/>
  </si>
  <si>
    <t>息子(3歳、保育園通い）と2人暮らし</t>
    <rPh sb="0" eb="2">
      <t>ムスコ</t>
    </rPh>
    <rPh sb="4" eb="5">
      <t>サイ</t>
    </rPh>
    <rPh sb="6" eb="9">
      <t>ホイクエン</t>
    </rPh>
    <rPh sb="9" eb="10">
      <t>カヨ</t>
    </rPh>
    <rPh sb="14" eb="15">
      <t>ニン</t>
    </rPh>
    <rPh sb="15" eb="16">
      <t>グ</t>
    </rPh>
    <phoneticPr fontId="1"/>
  </si>
  <si>
    <t>両親と3人暮らし</t>
    <rPh sb="0" eb="2">
      <t>リョウシン</t>
    </rPh>
    <rPh sb="4" eb="5">
      <t>ニン</t>
    </rPh>
    <rPh sb="5" eb="6">
      <t>ク</t>
    </rPh>
    <phoneticPr fontId="1"/>
  </si>
  <si>
    <t>両親とも連絡不通</t>
    <rPh sb="0" eb="2">
      <t>リョウシン</t>
    </rPh>
    <rPh sb="4" eb="6">
      <t>レンラク</t>
    </rPh>
    <rPh sb="6" eb="8">
      <t>フツウ</t>
    </rPh>
    <phoneticPr fontId="1"/>
  </si>
  <si>
    <t>母親(70)は足が弱く、走ったり長く歩くことはできない。</t>
    <rPh sb="0" eb="2">
      <t>ハハオヤ</t>
    </rPh>
    <rPh sb="7" eb="8">
      <t>アシ</t>
    </rPh>
    <rPh sb="9" eb="10">
      <t>ヨワ</t>
    </rPh>
    <rPh sb="12" eb="13">
      <t>ハシ</t>
    </rPh>
    <rPh sb="16" eb="17">
      <t>ナガ</t>
    </rPh>
    <rPh sb="18" eb="19">
      <t>アル</t>
    </rPh>
    <phoneticPr fontId="1"/>
  </si>
  <si>
    <t>父(75)は重度の認知症で介護が必要。</t>
    <rPh sb="0" eb="1">
      <t>チチ</t>
    </rPh>
    <rPh sb="6" eb="8">
      <t>ジュウド</t>
    </rPh>
    <rPh sb="9" eb="12">
      <t>ニンチショウ</t>
    </rPh>
    <rPh sb="13" eb="15">
      <t>カイゴ</t>
    </rPh>
    <rPh sb="16" eb="18">
      <t>ヒツヨウ</t>
    </rPh>
    <phoneticPr fontId="1"/>
  </si>
  <si>
    <t>両親とも無事だが、住んでいるアパートの損傷が激しく、しばらく住めそうにない。</t>
    <rPh sb="0" eb="2">
      <t>リョウシン</t>
    </rPh>
    <rPh sb="4" eb="6">
      <t>ブジ</t>
    </rPh>
    <rPh sb="9" eb="10">
      <t>ス</t>
    </rPh>
    <rPh sb="19" eb="21">
      <t>ソンショウ</t>
    </rPh>
    <rPh sb="22" eb="23">
      <t>ハゲ</t>
    </rPh>
    <rPh sb="30" eb="31">
      <t>ス</t>
    </rPh>
    <phoneticPr fontId="1"/>
  </si>
  <si>
    <t>1人暮らし。ペットの熱帯魚（クラリオンエンゼル/1匹約25万円）を大切にしている。</t>
    <rPh sb="0" eb="2">
      <t>ヒトリ</t>
    </rPh>
    <rPh sb="2" eb="3">
      <t>グ</t>
    </rPh>
    <rPh sb="10" eb="13">
      <t>ネッタイギョ</t>
    </rPh>
    <rPh sb="25" eb="26">
      <t>ヒキ</t>
    </rPh>
    <rPh sb="26" eb="27">
      <t>ヤク</t>
    </rPh>
    <rPh sb="29" eb="31">
      <t>マンエン</t>
    </rPh>
    <rPh sb="33" eb="35">
      <t>タイセツ</t>
    </rPh>
    <phoneticPr fontId="1"/>
  </si>
  <si>
    <t>1人暮らし。猫２匹と暮らしている。</t>
    <rPh sb="0" eb="2">
      <t>ヒトリ</t>
    </rPh>
    <rPh sb="2" eb="3">
      <t>グ</t>
    </rPh>
    <rPh sb="6" eb="7">
      <t>ネコ</t>
    </rPh>
    <rPh sb="8" eb="9">
      <t>ヒキ</t>
    </rPh>
    <rPh sb="10" eb="11">
      <t>ク</t>
    </rPh>
    <phoneticPr fontId="1"/>
  </si>
  <si>
    <t>アメリカ・NY</t>
  </si>
  <si>
    <t>車</t>
    <rPh sb="0" eb="1">
      <t>クルマ</t>
    </rPh>
    <phoneticPr fontId="1"/>
  </si>
  <si>
    <t>飛行機</t>
    <rPh sb="0" eb="3">
      <t>ヒコウキ</t>
    </rPh>
    <phoneticPr fontId="1"/>
  </si>
  <si>
    <t>母(79)、妻（専業主婦）、娘（高校3年生）</t>
    <rPh sb="0" eb="1">
      <t>ハハ</t>
    </rPh>
    <rPh sb="6" eb="7">
      <t>ツマ</t>
    </rPh>
    <rPh sb="8" eb="10">
      <t>センギョウ</t>
    </rPh>
    <rPh sb="10" eb="12">
      <t>シュフ</t>
    </rPh>
    <rPh sb="14" eb="15">
      <t>ムスメ</t>
    </rPh>
    <rPh sb="16" eb="18">
      <t>コウコウ</t>
    </rPh>
    <rPh sb="19" eb="21">
      <t>ネンセイ</t>
    </rPh>
    <phoneticPr fontId="1"/>
  </si>
  <si>
    <t>全員無事、母と妻は自宅損壊のため、避難所へ移動</t>
    <rPh sb="0" eb="2">
      <t>ゼンイン</t>
    </rPh>
    <rPh sb="2" eb="4">
      <t>ブジ</t>
    </rPh>
    <rPh sb="5" eb="6">
      <t>ハハ</t>
    </rPh>
    <rPh sb="7" eb="8">
      <t>ツマ</t>
    </rPh>
    <rPh sb="9" eb="11">
      <t>ジタク</t>
    </rPh>
    <rPh sb="11" eb="13">
      <t>ソンカイ</t>
    </rPh>
    <rPh sb="17" eb="20">
      <t>ヒナンジョ</t>
    </rPh>
    <rPh sb="21" eb="23">
      <t>イドウ</t>
    </rPh>
    <phoneticPr fontId="1"/>
  </si>
  <si>
    <t>母は要介護3で生活全般で支援が必要</t>
    <rPh sb="0" eb="1">
      <t>ハハ</t>
    </rPh>
    <rPh sb="2" eb="3">
      <t>ヨウ</t>
    </rPh>
    <rPh sb="3" eb="5">
      <t>カイゴ</t>
    </rPh>
    <rPh sb="7" eb="9">
      <t>セイカツ</t>
    </rPh>
    <rPh sb="9" eb="11">
      <t>ゼンパン</t>
    </rPh>
    <rPh sb="12" eb="14">
      <t>シエン</t>
    </rPh>
    <rPh sb="15" eb="17">
      <t>ヒツヨウ</t>
    </rPh>
    <phoneticPr fontId="1"/>
  </si>
  <si>
    <t>東</t>
    <rPh sb="0" eb="1">
      <t>アズマ</t>
    </rPh>
    <phoneticPr fontId="1"/>
  </si>
  <si>
    <t>杉浦</t>
    <rPh sb="0" eb="2">
      <t>スギウラ</t>
    </rPh>
    <phoneticPr fontId="1"/>
  </si>
  <si>
    <t>関</t>
    <rPh sb="0" eb="1">
      <t>セキ</t>
    </rPh>
    <phoneticPr fontId="1"/>
  </si>
  <si>
    <t>博多</t>
    <rPh sb="0" eb="2">
      <t>ハカタ</t>
    </rPh>
    <phoneticPr fontId="1"/>
  </si>
  <si>
    <t>九州出張中</t>
    <rPh sb="0" eb="2">
      <t>キュウシュウ</t>
    </rPh>
    <rPh sb="2" eb="4">
      <t>シュッチョウ</t>
    </rPh>
    <rPh sb="4" eb="5">
      <t>チュウ</t>
    </rPh>
    <phoneticPr fontId="1"/>
  </si>
  <si>
    <t>不整脈があり、1日1回処方薬を服用（薬の効果は3日間持続）。</t>
    <rPh sb="0" eb="3">
      <t>フセイミャク</t>
    </rPh>
    <rPh sb="8" eb="9">
      <t>ニチ</t>
    </rPh>
    <rPh sb="10" eb="11">
      <t>カイ</t>
    </rPh>
    <rPh sb="11" eb="14">
      <t>ショホウヤク</t>
    </rPh>
    <rPh sb="13" eb="14">
      <t>クスリ</t>
    </rPh>
    <rPh sb="15" eb="17">
      <t>フクヨウ</t>
    </rPh>
    <rPh sb="18" eb="19">
      <t>クスリ</t>
    </rPh>
    <rPh sb="20" eb="22">
      <t>コウカ</t>
    </rPh>
    <rPh sb="24" eb="26">
      <t>ニチカン</t>
    </rPh>
    <rPh sb="26" eb="28">
      <t>ジゾク</t>
    </rPh>
    <phoneticPr fontId="1"/>
  </si>
  <si>
    <t>独身、一人暮らし</t>
    <rPh sb="0" eb="2">
      <t>ドクシン</t>
    </rPh>
    <rPh sb="3" eb="5">
      <t>ヒトリ</t>
    </rPh>
    <rPh sb="5" eb="6">
      <t>グ</t>
    </rPh>
    <phoneticPr fontId="1"/>
  </si>
  <si>
    <t>独身、一人暮らし</t>
    <rPh sb="0" eb="2">
      <t>ドクシン</t>
    </rPh>
    <rPh sb="3" eb="5">
      <t>ヒトリ</t>
    </rPh>
    <rPh sb="5" eb="6">
      <t>グ</t>
    </rPh>
    <phoneticPr fontId="1"/>
  </si>
  <si>
    <t>独身、一人暮らし</t>
    <phoneticPr fontId="1"/>
  </si>
  <si>
    <t>妻</t>
    <rPh sb="0" eb="1">
      <t>ツマ</t>
    </rPh>
    <phoneticPr fontId="1"/>
  </si>
  <si>
    <t>妻は無事だが、自身は重症</t>
    <rPh sb="0" eb="1">
      <t>ツマ</t>
    </rPh>
    <rPh sb="2" eb="4">
      <t>ブジ</t>
    </rPh>
    <rPh sb="7" eb="9">
      <t>ジシン</t>
    </rPh>
    <rPh sb="10" eb="12">
      <t>ジュウショウ</t>
    </rPh>
    <phoneticPr fontId="1"/>
  </si>
  <si>
    <t>鎌田</t>
    <phoneticPr fontId="1"/>
  </si>
  <si>
    <t>娘・息子は学校で無事。妻と連絡取れず</t>
    <rPh sb="0" eb="1">
      <t>ムスメ</t>
    </rPh>
    <rPh sb="2" eb="4">
      <t>ムスコ</t>
    </rPh>
    <rPh sb="5" eb="7">
      <t>ガッコウ</t>
    </rPh>
    <rPh sb="8" eb="10">
      <t>ブジ</t>
    </rPh>
    <rPh sb="11" eb="12">
      <t>ツマ</t>
    </rPh>
    <rPh sb="13" eb="15">
      <t>レンラク</t>
    </rPh>
    <rPh sb="15" eb="16">
      <t>ト</t>
    </rPh>
    <phoneticPr fontId="1"/>
  </si>
  <si>
    <t>週3回の人工透析が必要</t>
    <phoneticPr fontId="1"/>
  </si>
  <si>
    <t>両足マヒのため、電動式車いすを利用</t>
    <rPh sb="0" eb="2">
      <t>リョウアシ</t>
    </rPh>
    <rPh sb="8" eb="11">
      <t>デンドウシキ</t>
    </rPh>
    <rPh sb="11" eb="12">
      <t>クルマ</t>
    </rPh>
    <rPh sb="15" eb="17">
      <t>リヨウ</t>
    </rPh>
    <phoneticPr fontId="1"/>
  </si>
  <si>
    <t>妊娠４か月</t>
    <rPh sb="0" eb="2">
      <t>ニンシン</t>
    </rPh>
    <rPh sb="4" eb="5">
      <t>ゲツ</t>
    </rPh>
    <phoneticPr fontId="1"/>
  </si>
  <si>
    <t>近所の文具店で被災。無事</t>
    <rPh sb="0" eb="2">
      <t>キンジョ</t>
    </rPh>
    <rPh sb="3" eb="5">
      <t>ブング</t>
    </rPh>
    <rPh sb="5" eb="6">
      <t>テン</t>
    </rPh>
    <rPh sb="7" eb="9">
      <t>ヒサイ</t>
    </rPh>
    <rPh sb="10" eb="12">
      <t>ブジ</t>
    </rPh>
    <phoneticPr fontId="1"/>
  </si>
  <si>
    <t>近所の銀行で被災。無事。</t>
    <rPh sb="0" eb="2">
      <t>キンジョ</t>
    </rPh>
    <rPh sb="3" eb="5">
      <t>ギンコウ</t>
    </rPh>
    <rPh sb="6" eb="8">
      <t>ヒサイ</t>
    </rPh>
    <rPh sb="9" eb="11">
      <t>ブジ</t>
    </rPh>
    <phoneticPr fontId="1"/>
  </si>
  <si>
    <t>無事</t>
    <rPh sb="0" eb="2">
      <t>ブジ</t>
    </rPh>
    <phoneticPr fontId="1"/>
  </si>
  <si>
    <t>外出先で被災、軽傷を負うも、無事</t>
    <rPh sb="0" eb="2">
      <t>ガイシュツ</t>
    </rPh>
    <rPh sb="2" eb="3">
      <t>サキ</t>
    </rPh>
    <rPh sb="4" eb="6">
      <t>ヒサイ</t>
    </rPh>
    <rPh sb="7" eb="9">
      <t>ケイショウ</t>
    </rPh>
    <rPh sb="10" eb="11">
      <t>オ</t>
    </rPh>
    <rPh sb="14" eb="16">
      <t>ブジ</t>
    </rPh>
    <phoneticPr fontId="1"/>
  </si>
  <si>
    <t>妻</t>
    <rPh sb="0" eb="1">
      <t>ツマ</t>
    </rPh>
    <phoneticPr fontId="1"/>
  </si>
  <si>
    <t>全員無事</t>
    <rPh sb="0" eb="2">
      <t>ゼンイン</t>
    </rPh>
    <rPh sb="2" eb="4">
      <t>ブジ</t>
    </rPh>
    <phoneticPr fontId="1"/>
  </si>
  <si>
    <t>英語が堪能</t>
    <rPh sb="0" eb="2">
      <t>エイゴ</t>
    </rPh>
    <rPh sb="3" eb="5">
      <t>タンノウ</t>
    </rPh>
    <phoneticPr fontId="1"/>
  </si>
  <si>
    <t>中央駅付近のホテルに3日後まで宿泊予定だったが、ホテルは立入禁止となった模様</t>
    <rPh sb="0" eb="2">
      <t>チュウオウ</t>
    </rPh>
    <rPh sb="2" eb="3">
      <t>エキ</t>
    </rPh>
    <rPh sb="3" eb="5">
      <t>フキン</t>
    </rPh>
    <rPh sb="11" eb="12">
      <t>ニチ</t>
    </rPh>
    <rPh sb="12" eb="13">
      <t>ゴ</t>
    </rPh>
    <rPh sb="15" eb="17">
      <t>シュクハク</t>
    </rPh>
    <rPh sb="17" eb="19">
      <t>ヨテイ</t>
    </rPh>
    <rPh sb="28" eb="30">
      <t>タチイリ</t>
    </rPh>
    <rPh sb="30" eb="32">
      <t>キンシ</t>
    </rPh>
    <rPh sb="36" eb="38">
      <t>モヨウ</t>
    </rPh>
    <phoneticPr fontId="1"/>
  </si>
  <si>
    <t>中国人（英語OK）</t>
    <rPh sb="0" eb="2">
      <t>チュウゴク</t>
    </rPh>
    <rPh sb="2" eb="3">
      <t>ジン</t>
    </rPh>
    <rPh sb="4" eb="6">
      <t>エイゴ</t>
    </rPh>
    <phoneticPr fontId="1"/>
  </si>
  <si>
    <t>自動車は地下の駐車場にあり、無傷</t>
    <rPh sb="0" eb="3">
      <t>ジドウシャ</t>
    </rPh>
    <rPh sb="4" eb="6">
      <t>チカ</t>
    </rPh>
    <rPh sb="7" eb="10">
      <t>チュウシャジョウ</t>
    </rPh>
    <rPh sb="14" eb="16">
      <t>ムキズ</t>
    </rPh>
    <phoneticPr fontId="1"/>
  </si>
  <si>
    <t>本日帰国予定だった</t>
    <rPh sb="0" eb="2">
      <t>ホンジツ</t>
    </rPh>
    <rPh sb="2" eb="4">
      <t>キコク</t>
    </rPh>
    <rPh sb="4" eb="6">
      <t>ヨテイ</t>
    </rPh>
    <phoneticPr fontId="1"/>
  </si>
  <si>
    <t>妻、息子（大学2年生、仙台で一人暮らし）</t>
    <rPh sb="0" eb="1">
      <t>ツマ</t>
    </rPh>
    <rPh sb="2" eb="4">
      <t>ムスコ</t>
    </rPh>
    <rPh sb="5" eb="7">
      <t>ダイガク</t>
    </rPh>
    <rPh sb="8" eb="10">
      <t>ネンセイ</t>
    </rPh>
    <rPh sb="11" eb="13">
      <t>センダイ</t>
    </rPh>
    <rPh sb="14" eb="16">
      <t>ヒトリ</t>
    </rPh>
    <rPh sb="16" eb="17">
      <t>グ</t>
    </rPh>
    <phoneticPr fontId="1"/>
  </si>
  <si>
    <t>夫</t>
    <rPh sb="0" eb="1">
      <t>オット</t>
    </rPh>
    <phoneticPr fontId="1"/>
  </si>
  <si>
    <t>独身、一人暮らし</t>
    <rPh sb="0" eb="2">
      <t>ドクシン</t>
    </rPh>
    <rPh sb="3" eb="5">
      <t>ヒトリ</t>
    </rPh>
    <rPh sb="5" eb="6">
      <t>グ</t>
    </rPh>
    <phoneticPr fontId="1"/>
  </si>
  <si>
    <t>妻、息子（15歳）</t>
    <rPh sb="0" eb="1">
      <t>ツマ</t>
    </rPh>
    <rPh sb="2" eb="4">
      <t>ムスコ</t>
    </rPh>
    <rPh sb="7" eb="8">
      <t>サイ</t>
    </rPh>
    <phoneticPr fontId="1"/>
  </si>
  <si>
    <t>夫、息子（18歳）</t>
    <rPh sb="0" eb="1">
      <t>オット</t>
    </rPh>
    <rPh sb="2" eb="4">
      <t>ムスコ</t>
    </rPh>
    <rPh sb="7" eb="8">
      <t>サイ</t>
    </rPh>
    <phoneticPr fontId="1"/>
  </si>
  <si>
    <t>妻、息子（22歳）、娘（20歳）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</si>
  <si>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妻、息子(3歳）</t>
    <rPh sb="0" eb="1">
      <t>ツマ</t>
    </rPh>
    <rPh sb="2" eb="4">
      <t>ムスコ</t>
    </rPh>
    <rPh sb="6" eb="7">
      <t>サイ</t>
    </rPh>
    <phoneticPr fontId="1"/>
  </si>
  <si>
    <t>妻、息子(16歳）、娘(12歳)</t>
    <rPh sb="0" eb="1">
      <t>ツマ</t>
    </rPh>
    <rPh sb="2" eb="4">
      <t>ムスコ</t>
    </rPh>
    <rPh sb="7" eb="8">
      <t>トシ</t>
    </rPh>
    <rPh sb="10" eb="11">
      <t>ムスメ</t>
    </rPh>
    <rPh sb="14" eb="15">
      <t>サイ</t>
    </rPh>
    <phoneticPr fontId="1"/>
  </si>
  <si>
    <t>妻、娘(17歳）、息子(14歳)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</si>
  <si>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妻、娘(18歳）、息子(14歳)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</si>
  <si>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夫、娘（19歳）</t>
    <rPh sb="0" eb="1">
      <t>オット</t>
    </rPh>
    <rPh sb="2" eb="3">
      <t>ムスメ</t>
    </rPh>
    <rPh sb="6" eb="7">
      <t>サイ</t>
    </rPh>
    <phoneticPr fontId="1"/>
  </si>
  <si>
    <t>夫、息子（16歳）</t>
    <rPh sb="0" eb="1">
      <t>オット</t>
    </rPh>
    <rPh sb="2" eb="4">
      <t>ムスコ</t>
    </rPh>
    <rPh sb="7" eb="8">
      <t>サイ</t>
    </rPh>
    <phoneticPr fontId="1"/>
  </si>
  <si>
    <t>夫、息子（15歳）</t>
    <rPh sb="0" eb="1">
      <t>オット</t>
    </rPh>
    <rPh sb="2" eb="4">
      <t>ムスコ</t>
    </rPh>
    <rPh sb="7" eb="8">
      <t>サイ</t>
    </rPh>
    <phoneticPr fontId="1"/>
  </si>
  <si>
    <t>夫、息子（20歳）</t>
    <rPh sb="0" eb="1">
      <t>オット</t>
    </rPh>
    <rPh sb="2" eb="4">
      <t>ムスコ</t>
    </rPh>
    <rPh sb="7" eb="8">
      <t>サイ</t>
    </rPh>
    <phoneticPr fontId="1"/>
  </si>
  <si>
    <t>独身、妹(45)と二人暮らし</t>
    <rPh sb="0" eb="2">
      <t>ドクシン</t>
    </rPh>
    <rPh sb="3" eb="4">
      <t>イモウト</t>
    </rPh>
    <rPh sb="9" eb="11">
      <t>フタリ</t>
    </rPh>
    <rPh sb="11" eb="12">
      <t>グ</t>
    </rPh>
    <phoneticPr fontId="1"/>
  </si>
  <si>
    <t>夫、娘（15歳）</t>
    <rPh sb="0" eb="1">
      <t>オット</t>
    </rPh>
    <rPh sb="2" eb="3">
      <t>ムスメ</t>
    </rPh>
    <rPh sb="6" eb="7">
      <t>サイ</t>
    </rPh>
    <phoneticPr fontId="1"/>
  </si>
  <si>
    <t>分かれた妻との間に息子（8歳、ひがしの市在住）</t>
    <rPh sb="0" eb="1">
      <t>ワ</t>
    </rPh>
    <rPh sb="4" eb="5">
      <t>ツマ</t>
    </rPh>
    <rPh sb="7" eb="8">
      <t>アイダ</t>
    </rPh>
    <rPh sb="9" eb="11">
      <t>ムスコ</t>
    </rPh>
    <rPh sb="13" eb="14">
      <t>サイ</t>
    </rPh>
    <rPh sb="19" eb="20">
      <t>シ</t>
    </rPh>
    <rPh sb="20" eb="22">
      <t>ザイジュウ</t>
    </rPh>
    <phoneticPr fontId="1"/>
  </si>
  <si>
    <t>妻、娘(11歳）、娘(6歳）</t>
    <rPh sb="0" eb="1">
      <t>ツマ</t>
    </rPh>
    <rPh sb="2" eb="3">
      <t>ムスメ</t>
    </rPh>
    <rPh sb="6" eb="7">
      <t>サイ</t>
    </rPh>
    <rPh sb="9" eb="10">
      <t>ムスメ</t>
    </rPh>
    <rPh sb="12" eb="13">
      <t>サイ</t>
    </rPh>
    <phoneticPr fontId="1"/>
  </si>
  <si>
    <t>妻、娘(20歳）、娘(16歳）</t>
    <rPh sb="0" eb="1">
      <t>ツマ</t>
    </rPh>
    <rPh sb="2" eb="3">
      <t>ムスメ</t>
    </rPh>
    <rPh sb="6" eb="7">
      <t>サイ</t>
    </rPh>
    <rPh sb="9" eb="10">
      <t>ムスメ</t>
    </rPh>
    <rPh sb="13" eb="14">
      <t>サイ</t>
    </rPh>
    <phoneticPr fontId="1"/>
  </si>
  <si>
    <t>父（75歳）、母（70歳）と同居</t>
    <rPh sb="0" eb="1">
      <t>チチ</t>
    </rPh>
    <rPh sb="4" eb="5">
      <t>サイ</t>
    </rPh>
    <rPh sb="7" eb="8">
      <t>ハハ</t>
    </rPh>
    <rPh sb="11" eb="12">
      <t>サイ</t>
    </rPh>
    <rPh sb="14" eb="16">
      <t>ドウキョ</t>
    </rPh>
    <phoneticPr fontId="1"/>
  </si>
  <si>
    <t>独身、母親（58歳）と同居</t>
    <rPh sb="0" eb="2">
      <t>ドクシン</t>
    </rPh>
    <rPh sb="3" eb="5">
      <t>ハハオヤ</t>
    </rPh>
    <rPh sb="8" eb="9">
      <t>サイ</t>
    </rPh>
    <rPh sb="11" eb="13">
      <t>ドウキョ</t>
    </rPh>
    <phoneticPr fontId="1"/>
  </si>
  <si>
    <t>妻、娘(12歳）、息子(10歳)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</si>
  <si>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妻、娘(15歳）、息子(13歳)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</si>
  <si>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妻、娘(15歳）</t>
    <rPh sb="0" eb="1">
      <t>ツマ</t>
    </rPh>
    <rPh sb="2" eb="3">
      <t>ムスメ</t>
    </rPh>
    <rPh sb="6" eb="7">
      <t>トシ</t>
    </rPh>
    <phoneticPr fontId="1"/>
  </si>
  <si>
    <t>妻（専業主婦）、娘（14歳）、息子（10歳）</t>
    <rPh sb="0" eb="1">
      <t>ツマ</t>
    </rPh>
    <rPh sb="2" eb="4">
      <t>センギョウ</t>
    </rPh>
    <rPh sb="4" eb="6">
      <t>シュフ</t>
    </rPh>
    <rPh sb="8" eb="9">
      <t>ムスメ</t>
    </rPh>
    <rPh sb="12" eb="13">
      <t>サイ</t>
    </rPh>
    <rPh sb="15" eb="17">
      <t>ムスコ</t>
    </rPh>
    <rPh sb="20" eb="21">
      <t>サイ</t>
    </rPh>
    <phoneticPr fontId="1"/>
  </si>
  <si>
    <t>妻、娘(24歳・大学院生・同居）</t>
    <rPh sb="0" eb="1">
      <t>ツマ</t>
    </rPh>
    <rPh sb="2" eb="3">
      <t>ムスメ</t>
    </rPh>
    <rPh sb="6" eb="7">
      <t>トシ</t>
    </rPh>
    <rPh sb="8" eb="10">
      <t>ダイガク</t>
    </rPh>
    <rPh sb="10" eb="12">
      <t>インセイ</t>
    </rPh>
    <rPh sb="13" eb="15">
      <t>ドウキョ</t>
    </rPh>
    <phoneticPr fontId="1"/>
  </si>
  <si>
    <t>夫、娘（17歳）、娘(13歳）、息子(13歳）</t>
    <rPh sb="0" eb="1">
      <t>オット</t>
    </rPh>
    <rPh sb="2" eb="3">
      <t>ムスメ</t>
    </rPh>
    <rPh sb="6" eb="7">
      <t>サイ</t>
    </rPh>
    <rPh sb="9" eb="10">
      <t>ムスメ</t>
    </rPh>
    <rPh sb="13" eb="14">
      <t>サイ</t>
    </rPh>
    <rPh sb="16" eb="18">
      <t>ムスコ</t>
    </rPh>
    <rPh sb="21" eb="22">
      <t>サイ</t>
    </rPh>
    <phoneticPr fontId="1"/>
  </si>
  <si>
    <t>無事</t>
    <rPh sb="0" eb="2">
      <t>ブジ</t>
    </rPh>
    <phoneticPr fontId="1"/>
  </si>
  <si>
    <t>妻：自宅で被災、軽傷だが無事。息子：仙台で無事。</t>
    <rPh sb="0" eb="1">
      <t>ツマ</t>
    </rPh>
    <rPh sb="2" eb="4">
      <t>ジタク</t>
    </rPh>
    <rPh sb="5" eb="7">
      <t>ヒサイ</t>
    </rPh>
    <rPh sb="8" eb="10">
      <t>ケイショウ</t>
    </rPh>
    <rPh sb="12" eb="14">
      <t>ブジ</t>
    </rPh>
    <rPh sb="15" eb="17">
      <t>ムスコ</t>
    </rPh>
    <rPh sb="18" eb="20">
      <t>センダイ</t>
    </rPh>
    <rPh sb="21" eb="23">
      <t>ブジ</t>
    </rPh>
    <phoneticPr fontId="1"/>
  </si>
  <si>
    <t>夫、娘（17歳）、娘(13歳）、息子(11歳）</t>
    <rPh sb="0" eb="1">
      <t>オット</t>
    </rPh>
    <rPh sb="2" eb="3">
      <t>ムスメ</t>
    </rPh>
    <rPh sb="6" eb="7">
      <t>サイ</t>
    </rPh>
    <rPh sb="9" eb="10">
      <t>ムスメ</t>
    </rPh>
    <rPh sb="13" eb="14">
      <t>サイ</t>
    </rPh>
    <rPh sb="16" eb="18">
      <t>ムスコ</t>
    </rPh>
    <rPh sb="21" eb="22">
      <t>サイ</t>
    </rPh>
    <phoneticPr fontId="1"/>
  </si>
  <si>
    <t>夫、娘（14歳）、娘(12歳）、息子(8歳）</t>
    <rPh sb="0" eb="1">
      <t>オット</t>
    </rPh>
    <rPh sb="2" eb="3">
      <t>ムスメ</t>
    </rPh>
    <rPh sb="6" eb="7">
      <t>サイ</t>
    </rPh>
    <rPh sb="9" eb="10">
      <t>ムスメ</t>
    </rPh>
    <rPh sb="13" eb="14">
      <t>サイ</t>
    </rPh>
    <rPh sb="16" eb="18">
      <t>ムスコ</t>
    </rPh>
    <rPh sb="20" eb="21">
      <t>サイ</t>
    </rPh>
    <phoneticPr fontId="1"/>
  </si>
  <si>
    <t>夫、息子（11歳）</t>
    <rPh sb="0" eb="1">
      <t>オット</t>
    </rPh>
    <rPh sb="2" eb="4">
      <t>ムスコ</t>
    </rPh>
    <rPh sb="7" eb="8">
      <t>サイ</t>
    </rPh>
    <phoneticPr fontId="1"/>
  </si>
  <si>
    <t>夫、息子（8歳）</t>
    <rPh sb="0" eb="1">
      <t>オット</t>
    </rPh>
    <rPh sb="2" eb="4">
      <t>ムスコ</t>
    </rPh>
    <rPh sb="6" eb="7">
      <t>サイ</t>
    </rPh>
    <phoneticPr fontId="1"/>
  </si>
  <si>
    <t>妻、娘（15歳）</t>
    <rPh sb="0" eb="1">
      <t>ツマ</t>
    </rPh>
    <rPh sb="2" eb="3">
      <t>ムスメ</t>
    </rPh>
    <rPh sb="6" eb="7">
      <t>サイ</t>
    </rPh>
    <phoneticPr fontId="1"/>
  </si>
  <si>
    <t>妻、娘（21歳）</t>
    <rPh sb="0" eb="1">
      <t>ツマ</t>
    </rPh>
    <rPh sb="2" eb="3">
      <t>ムスメ</t>
    </rPh>
    <rPh sb="6" eb="7">
      <t>サイ</t>
    </rPh>
    <phoneticPr fontId="1"/>
  </si>
  <si>
    <t>妻、娘（14歳）</t>
    <rPh sb="0" eb="1">
      <t>ツマ</t>
    </rPh>
    <rPh sb="2" eb="3">
      <t>ムスメ</t>
    </rPh>
    <rPh sb="6" eb="7">
      <t>サイ</t>
    </rPh>
    <phoneticPr fontId="1"/>
  </si>
  <si>
    <t>独身、父(79)と同居</t>
    <rPh sb="0" eb="2">
      <t>ドクシン</t>
    </rPh>
    <rPh sb="3" eb="4">
      <t>チチ</t>
    </rPh>
    <rPh sb="9" eb="11">
      <t>ドウキョ</t>
    </rPh>
    <phoneticPr fontId="1"/>
  </si>
  <si>
    <t>夫、子(8歳）</t>
    <rPh sb="0" eb="1">
      <t>オット</t>
    </rPh>
    <rPh sb="2" eb="3">
      <t>コ</t>
    </rPh>
    <rPh sb="5" eb="6">
      <t>サイ</t>
    </rPh>
    <phoneticPr fontId="1"/>
  </si>
  <si>
    <t>妻,息子(14歳)</t>
    <rPh sb="0" eb="1">
      <t>ツマ</t>
    </rPh>
    <rPh sb="2" eb="4">
      <t>ムスコ</t>
    </rPh>
    <rPh sb="7" eb="8">
      <t>サイ</t>
    </rPh>
    <phoneticPr fontId="1"/>
  </si>
  <si>
    <t>独身、息子(20歳）と同居</t>
    <rPh sb="0" eb="2">
      <t>ドクシン</t>
    </rPh>
    <rPh sb="3" eb="5">
      <t>ムスコ</t>
    </rPh>
    <rPh sb="8" eb="9">
      <t>サイ</t>
    </rPh>
    <rPh sb="11" eb="13">
      <t>ドウキョ</t>
    </rPh>
    <phoneticPr fontId="1"/>
  </si>
  <si>
    <t>妻、娘（28歳）と同居</t>
    <rPh sb="0" eb="1">
      <t>ツマ</t>
    </rPh>
    <rPh sb="2" eb="3">
      <t>ムスメ</t>
    </rPh>
    <rPh sb="6" eb="7">
      <t>サイ</t>
    </rPh>
    <rPh sb="9" eb="11">
      <t>ドウキョ</t>
    </rPh>
    <phoneticPr fontId="1"/>
  </si>
  <si>
    <t>父（50歳）、母（49歳）と同居</t>
    <rPh sb="0" eb="1">
      <t>チチ</t>
    </rPh>
    <rPh sb="4" eb="5">
      <t>サイ</t>
    </rPh>
    <rPh sb="7" eb="8">
      <t>ハハ</t>
    </rPh>
    <rPh sb="11" eb="12">
      <t>サイ</t>
    </rPh>
    <rPh sb="14" eb="16">
      <t>ドウキョ</t>
    </rPh>
    <phoneticPr fontId="1"/>
  </si>
  <si>
    <t>妻、娘(11歳）、息子(8歳)</t>
    <rPh sb="0" eb="1">
      <t>ツマ</t>
    </rPh>
    <rPh sb="2" eb="3">
      <t>ムスメ</t>
    </rPh>
    <rPh sb="6" eb="7">
      <t>トシ</t>
    </rPh>
    <rPh sb="9" eb="11">
      <t>ムスコ</t>
    </rPh>
    <rPh sb="13" eb="14">
      <t>サイ</t>
    </rPh>
    <phoneticPr fontId="1"/>
  </si>
  <si>
    <t>妻、息子(13歳）</t>
    <rPh sb="0" eb="1">
      <t>ツマ</t>
    </rPh>
    <rPh sb="2" eb="4">
      <t>ムスコ</t>
    </rPh>
    <rPh sb="7" eb="8">
      <t>サイ</t>
    </rPh>
    <phoneticPr fontId="1"/>
  </si>
  <si>
    <t>妻、息子(20歳）、娘(16歳）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</si>
  <si>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妻,息子(18歳)</t>
    <rPh sb="0" eb="1">
      <t>ツマ</t>
    </rPh>
    <rPh sb="2" eb="4">
      <t>ムスコ</t>
    </rPh>
    <rPh sb="7" eb="8">
      <t>サイ</t>
    </rPh>
    <phoneticPr fontId="1"/>
  </si>
  <si>
    <t>妻、息子(10歳）</t>
    <rPh sb="0" eb="1">
      <t>ツマ</t>
    </rPh>
    <rPh sb="2" eb="4">
      <t>ムスコ</t>
    </rPh>
    <rPh sb="7" eb="8">
      <t>サイ</t>
    </rPh>
    <phoneticPr fontId="1"/>
  </si>
  <si>
    <t>夫、娘(10歳）、息子(8歳）</t>
    <rPh sb="0" eb="1">
      <t>オット</t>
    </rPh>
    <rPh sb="2" eb="3">
      <t>ムスメ</t>
    </rPh>
    <rPh sb="6" eb="7">
      <t>サイ</t>
    </rPh>
    <rPh sb="9" eb="11">
      <t>ムスコ</t>
    </rPh>
    <rPh sb="13" eb="14">
      <t>サイ</t>
    </rPh>
    <phoneticPr fontId="1"/>
  </si>
  <si>
    <t>夫、娘(5歳)</t>
    <rPh sb="0" eb="1">
      <t>オット</t>
    </rPh>
    <rPh sb="2" eb="3">
      <t>ムスメ</t>
    </rPh>
    <rPh sb="5" eb="6">
      <t>サイ</t>
    </rPh>
    <phoneticPr fontId="1"/>
  </si>
  <si>
    <t>妻、息子(5歳）</t>
    <rPh sb="0" eb="1">
      <t>ツマ</t>
    </rPh>
    <rPh sb="2" eb="4">
      <t>ムスコ</t>
    </rPh>
    <rPh sb="6" eb="7">
      <t>サイ</t>
    </rPh>
    <phoneticPr fontId="1"/>
  </si>
  <si>
    <t>夫、息子（14歳）</t>
    <rPh sb="0" eb="1">
      <t>オット</t>
    </rPh>
    <rPh sb="2" eb="4">
      <t>ムスコ</t>
    </rPh>
    <rPh sb="7" eb="8">
      <t>サイ</t>
    </rPh>
    <phoneticPr fontId="1"/>
  </si>
  <si>
    <t>夫、息子(5歳）</t>
    <rPh sb="0" eb="1">
      <t>オット</t>
    </rPh>
    <rPh sb="2" eb="4">
      <t>ムスコ</t>
    </rPh>
    <rPh sb="6" eb="7">
      <t>サイ</t>
    </rPh>
    <phoneticPr fontId="1"/>
  </si>
  <si>
    <t>夫、息子(10歳）</t>
    <rPh sb="0" eb="1">
      <t>オット</t>
    </rPh>
    <rPh sb="2" eb="4">
      <t>ムスコ</t>
    </rPh>
    <rPh sb="7" eb="8">
      <t>サイ</t>
    </rPh>
    <phoneticPr fontId="1"/>
  </si>
  <si>
    <t>夫、息子(4歳）</t>
    <rPh sb="0" eb="1">
      <t>オット</t>
    </rPh>
    <rPh sb="2" eb="4">
      <t>ムスコ</t>
    </rPh>
    <rPh sb="6" eb="7">
      <t>サイ</t>
    </rPh>
    <phoneticPr fontId="1"/>
  </si>
  <si>
    <t>夫：連絡とれず、息子：保育園で無事</t>
    <rPh sb="0" eb="1">
      <t>オット</t>
    </rPh>
    <rPh sb="2" eb="4">
      <t>レンラク</t>
    </rPh>
    <rPh sb="8" eb="10">
      <t>ムスコ</t>
    </rPh>
    <rPh sb="11" eb="14">
      <t>ホイクエン</t>
    </rPh>
    <rPh sb="15" eb="17">
      <t>ブジ</t>
    </rPh>
    <phoneticPr fontId="1"/>
  </si>
  <si>
    <t>夫、娘(2歳）</t>
    <rPh sb="0" eb="1">
      <t>オット</t>
    </rPh>
    <rPh sb="2" eb="3">
      <t>ムスメ</t>
    </rPh>
    <rPh sb="5" eb="6">
      <t>サイ</t>
    </rPh>
    <phoneticPr fontId="1"/>
  </si>
  <si>
    <t>夫：無事、娘：保育園で負傷</t>
    <rPh sb="0" eb="1">
      <t>オット</t>
    </rPh>
    <rPh sb="2" eb="4">
      <t>ブジ</t>
    </rPh>
    <rPh sb="5" eb="6">
      <t>ムスメ</t>
    </rPh>
    <rPh sb="7" eb="10">
      <t>ホイクエン</t>
    </rPh>
    <rPh sb="11" eb="13">
      <t>フショウ</t>
    </rPh>
    <phoneticPr fontId="1"/>
  </si>
  <si>
    <t>夫、息子(12歳）</t>
    <rPh sb="0" eb="1">
      <t>オット</t>
    </rPh>
    <rPh sb="2" eb="4">
      <t>ムスコ</t>
    </rPh>
    <rPh sb="7" eb="8">
      <t>サイ</t>
    </rPh>
    <phoneticPr fontId="1"/>
  </si>
  <si>
    <t>妻、娘(8歳）、娘(7歳）</t>
    <rPh sb="0" eb="1">
      <t>ツマ</t>
    </rPh>
    <rPh sb="2" eb="3">
      <t>ムスメ</t>
    </rPh>
    <rPh sb="5" eb="6">
      <t>サイ</t>
    </rPh>
    <rPh sb="8" eb="9">
      <t>ムスメ</t>
    </rPh>
    <rPh sb="11" eb="12">
      <t>サイ</t>
    </rPh>
    <phoneticPr fontId="1"/>
  </si>
  <si>
    <t>妻、息子(19歳）、娘（17歳）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</si>
  <si>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妻、息子(15歳）、娘（13歳）</t>
    <rPh sb="0" eb="1">
      <t>ツマ</t>
    </rPh>
    <rPh sb="2" eb="4">
      <t>ムスコ</t>
    </rPh>
    <rPh sb="7" eb="8">
      <t>サイ</t>
    </rPh>
    <rPh sb="10" eb="11">
      <t>ムスメ</t>
    </rPh>
    <rPh sb="14" eb="15">
      <t>サイ</t>
    </rPh>
    <phoneticPr fontId="1"/>
  </si>
  <si>
    <t>妻：勤務先(南北線メロン駅）で無事、娘：小学校で無事</t>
    <rPh sb="0" eb="1">
      <t>ツマ</t>
    </rPh>
    <rPh sb="2" eb="5">
      <t>キンムサキ</t>
    </rPh>
    <rPh sb="6" eb="9">
      <t>ナンボクセン</t>
    </rPh>
    <rPh sb="12" eb="13">
      <t>エキ</t>
    </rPh>
    <rPh sb="15" eb="17">
      <t>ブジ</t>
    </rPh>
    <rPh sb="18" eb="19">
      <t>ムスメ</t>
    </rPh>
    <rPh sb="20" eb="23">
      <t>ショウガッコウ</t>
    </rPh>
    <rPh sb="24" eb="26">
      <t>ブジ</t>
    </rPh>
    <phoneticPr fontId="1"/>
  </si>
  <si>
    <t>妻：自宅で無事、息子：重症、娘：無事</t>
    <rPh sb="0" eb="1">
      <t>ツマ</t>
    </rPh>
    <rPh sb="2" eb="4">
      <t>ジタク</t>
    </rPh>
    <rPh sb="5" eb="7">
      <t>ブジ</t>
    </rPh>
    <rPh sb="8" eb="10">
      <t>ムスコ</t>
    </rPh>
    <rPh sb="11" eb="13">
      <t>ジュウショウ</t>
    </rPh>
    <rPh sb="14" eb="15">
      <t>ムスメ</t>
    </rPh>
    <rPh sb="16" eb="18">
      <t>ブジ</t>
    </rPh>
    <phoneticPr fontId="1"/>
  </si>
  <si>
    <t>妻、息子(5歳）</t>
    <rPh sb="0" eb="1">
      <t>ツマ</t>
    </rPh>
    <rPh sb="2" eb="4">
      <t>ムスコ</t>
    </rPh>
    <rPh sb="6" eb="7">
      <t>サイ</t>
    </rPh>
    <phoneticPr fontId="1"/>
  </si>
  <si>
    <t>夫、娘(8歳）</t>
    <rPh sb="0" eb="1">
      <t>オット</t>
    </rPh>
    <rPh sb="2" eb="3">
      <t>ムスメ</t>
    </rPh>
    <rPh sb="5" eb="6">
      <t>サイ</t>
    </rPh>
    <phoneticPr fontId="1"/>
  </si>
  <si>
    <t>夫、娘(10歳）</t>
    <rPh sb="0" eb="1">
      <t>オット</t>
    </rPh>
    <rPh sb="2" eb="3">
      <t>ムスメ</t>
    </rPh>
    <rPh sb="6" eb="7">
      <t>サイ</t>
    </rPh>
    <phoneticPr fontId="1"/>
  </si>
  <si>
    <t>夫、息子(13歳）</t>
    <rPh sb="0" eb="1">
      <t>オット</t>
    </rPh>
    <rPh sb="2" eb="4">
      <t>ムスコ</t>
    </rPh>
    <rPh sb="7" eb="8">
      <t>サイ</t>
    </rPh>
    <phoneticPr fontId="1"/>
  </si>
  <si>
    <t>夫、娘(13歳）</t>
    <rPh sb="0" eb="1">
      <t>オット</t>
    </rPh>
    <rPh sb="2" eb="3">
      <t>ムスメ</t>
    </rPh>
    <rPh sb="6" eb="7">
      <t>サイ</t>
    </rPh>
    <phoneticPr fontId="1"/>
  </si>
  <si>
    <t>妻、息子(20歳）</t>
    <rPh sb="0" eb="1">
      <t>ツマ</t>
    </rPh>
    <rPh sb="2" eb="4">
      <t>ムスコ</t>
    </rPh>
    <rPh sb="7" eb="8">
      <t>サイ</t>
    </rPh>
    <phoneticPr fontId="1"/>
  </si>
  <si>
    <t>妻、息子(14歳）</t>
    <rPh sb="0" eb="1">
      <t>ツマ</t>
    </rPh>
    <rPh sb="2" eb="4">
      <t>ムスコ</t>
    </rPh>
    <rPh sb="7" eb="8">
      <t>サイ</t>
    </rPh>
    <phoneticPr fontId="1"/>
  </si>
  <si>
    <t>妻、娘(10歳）、娘(8歳)</t>
    <rPh sb="0" eb="1">
      <t>ツマ</t>
    </rPh>
    <rPh sb="2" eb="3">
      <t>ムスメ</t>
    </rPh>
    <rPh sb="6" eb="7">
      <t>トシ</t>
    </rPh>
    <rPh sb="9" eb="10">
      <t>ムスメ</t>
    </rPh>
    <rPh sb="12" eb="13">
      <t>サイ</t>
    </rPh>
    <phoneticPr fontId="1"/>
  </si>
  <si>
    <t>妻、娘(16歳）、娘(12歳)</t>
    <rPh sb="0" eb="1">
      <t>ツマ</t>
    </rPh>
    <rPh sb="2" eb="3">
      <t>ムスメ</t>
    </rPh>
    <rPh sb="6" eb="7">
      <t>トシ</t>
    </rPh>
    <rPh sb="9" eb="10">
      <t>ムスメ</t>
    </rPh>
    <rPh sb="13" eb="14">
      <t>サイ</t>
    </rPh>
    <phoneticPr fontId="1"/>
  </si>
  <si>
    <t>妻：不明、娘：中学校で無事</t>
    <rPh sb="0" eb="1">
      <t>ツマ</t>
    </rPh>
    <rPh sb="2" eb="4">
      <t>フメイ</t>
    </rPh>
    <rPh sb="5" eb="6">
      <t>ムスメ</t>
    </rPh>
    <rPh sb="7" eb="10">
      <t>チュウガッコウ</t>
    </rPh>
    <rPh sb="11" eb="13">
      <t>ブジ</t>
    </rPh>
    <phoneticPr fontId="1"/>
  </si>
  <si>
    <t>妻、息子（6歳）</t>
    <rPh sb="0" eb="1">
      <t>ツマ</t>
    </rPh>
    <rPh sb="2" eb="4">
      <t>ムスコ</t>
    </rPh>
    <rPh sb="6" eb="7">
      <t>サイ</t>
    </rPh>
    <phoneticPr fontId="1"/>
  </si>
  <si>
    <t>夫、娘(8歳）</t>
    <rPh sb="0" eb="1">
      <t>オット</t>
    </rPh>
    <rPh sb="2" eb="3">
      <t>ムスメ</t>
    </rPh>
    <rPh sb="5" eb="6">
      <t>サイ</t>
    </rPh>
    <phoneticPr fontId="1"/>
  </si>
  <si>
    <t>父(70歳）と同居</t>
    <rPh sb="0" eb="1">
      <t>チチ</t>
    </rPh>
    <rPh sb="4" eb="5">
      <t>サイ</t>
    </rPh>
    <rPh sb="7" eb="9">
      <t>ドウキョ</t>
    </rPh>
    <phoneticPr fontId="1"/>
  </si>
  <si>
    <t>母(60歳）と同居</t>
    <rPh sb="0" eb="1">
      <t>ハハ</t>
    </rPh>
    <rPh sb="4" eb="5">
      <t>サイ</t>
    </rPh>
    <rPh sb="7" eb="9">
      <t>ドウキョ</t>
    </rPh>
    <phoneticPr fontId="1"/>
  </si>
  <si>
    <t>妻、娘(20崔）</t>
    <rPh sb="0" eb="1">
      <t>ツマ</t>
    </rPh>
    <rPh sb="2" eb="3">
      <t>ムスメ</t>
    </rPh>
    <rPh sb="6" eb="7">
      <t>サイ</t>
    </rPh>
    <phoneticPr fontId="1"/>
  </si>
  <si>
    <t>妻・息子（15歳）</t>
    <rPh sb="0" eb="1">
      <t>ツマ</t>
    </rPh>
    <rPh sb="2" eb="4">
      <t>ムスコ</t>
    </rPh>
    <rPh sb="7" eb="8">
      <t>サイ</t>
    </rPh>
    <phoneticPr fontId="1"/>
  </si>
  <si>
    <t>夫、息子（12歳）</t>
    <rPh sb="0" eb="1">
      <t>オット</t>
    </rPh>
    <rPh sb="2" eb="4">
      <t>ムスコ</t>
    </rPh>
    <rPh sb="7" eb="8">
      <t>サイ</t>
    </rPh>
    <phoneticPr fontId="1"/>
  </si>
  <si>
    <t>妻、娘(10歳）、息子(5歳)</t>
    <rPh sb="0" eb="1">
      <t>ツマ</t>
    </rPh>
    <rPh sb="2" eb="3">
      <t>ムスメ</t>
    </rPh>
    <rPh sb="6" eb="7">
      <t>トシ</t>
    </rPh>
    <rPh sb="9" eb="11">
      <t>ムスコ</t>
    </rPh>
    <rPh sb="13" eb="14">
      <t>サイ</t>
    </rPh>
    <phoneticPr fontId="1"/>
  </si>
  <si>
    <t>妻、娘(14歳）、息子(10歳)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</si>
  <si>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妻、娘(18歳）、息子(15歳)</t>
    <rPh sb="0" eb="1">
      <t>ツマ</t>
    </rPh>
    <rPh sb="2" eb="3">
      <t>ムスメ</t>
    </rPh>
    <rPh sb="6" eb="7">
      <t>トシ</t>
    </rPh>
    <rPh sb="9" eb="11">
      <t>ムスコ</t>
    </rPh>
    <rPh sb="14" eb="15">
      <t>サイ</t>
    </rPh>
    <phoneticPr fontId="1"/>
  </si>
  <si>
    <t>妻、娘（2歳）</t>
    <rPh sb="0" eb="1">
      <t>ツマ</t>
    </rPh>
    <rPh sb="2" eb="3">
      <t>ムスメ</t>
    </rPh>
    <rPh sb="5" eb="6">
      <t>サイ</t>
    </rPh>
    <phoneticPr fontId="1"/>
  </si>
  <si>
    <t>夫：無事、息子：外出先で連絡つかず</t>
    <rPh sb="0" eb="1">
      <t>オット</t>
    </rPh>
    <rPh sb="2" eb="4">
      <t>ブジ</t>
    </rPh>
    <rPh sb="5" eb="7">
      <t>ムスコ</t>
    </rPh>
    <rPh sb="8" eb="10">
      <t>ガイシュツ</t>
    </rPh>
    <rPh sb="10" eb="11">
      <t>サキ</t>
    </rPh>
    <rPh sb="12" eb="14">
      <t>レンラク</t>
    </rPh>
    <phoneticPr fontId="1"/>
  </si>
  <si>
    <t>夫：無事、息子：自宅で負傷</t>
    <rPh sb="0" eb="1">
      <t>オット</t>
    </rPh>
    <rPh sb="2" eb="4">
      <t>ブジ</t>
    </rPh>
    <rPh sb="5" eb="7">
      <t>ムスコ</t>
    </rPh>
    <rPh sb="8" eb="10">
      <t>ジタク</t>
    </rPh>
    <rPh sb="11" eb="13">
      <t>フショウ</t>
    </rPh>
    <phoneticPr fontId="1"/>
  </si>
  <si>
    <t>妻、娘(15歳）、息子(9歳)</t>
    <rPh sb="0" eb="1">
      <t>ツマ</t>
    </rPh>
    <rPh sb="2" eb="3">
      <t>ムスメ</t>
    </rPh>
    <rPh sb="6" eb="7">
      <t>トシ</t>
    </rPh>
    <rPh sb="9" eb="11">
      <t>ムスコ</t>
    </rPh>
    <rPh sb="13" eb="14">
      <t>サイ</t>
    </rPh>
    <phoneticPr fontId="1"/>
  </si>
  <si>
    <t>妻：勤務先で無事、娘：保育園で無事</t>
    <rPh sb="0" eb="1">
      <t>ツマ</t>
    </rPh>
    <rPh sb="2" eb="5">
      <t>キンムサキ</t>
    </rPh>
    <rPh sb="6" eb="8">
      <t>ブジ</t>
    </rPh>
    <rPh sb="9" eb="10">
      <t>ムスメ</t>
    </rPh>
    <rPh sb="11" eb="14">
      <t>ホイクエン</t>
    </rPh>
    <rPh sb="15" eb="17">
      <t>ブジ</t>
    </rPh>
    <phoneticPr fontId="1"/>
  </si>
  <si>
    <t>妻：自宅で軽傷、娘：中学校で無事</t>
    <rPh sb="0" eb="1">
      <t>ツマ</t>
    </rPh>
    <rPh sb="2" eb="4">
      <t>ジタク</t>
    </rPh>
    <rPh sb="5" eb="7">
      <t>ケイショウ</t>
    </rPh>
    <rPh sb="8" eb="9">
      <t>ムスメ</t>
    </rPh>
    <rPh sb="10" eb="13">
      <t>チュウガッコウ</t>
    </rPh>
    <rPh sb="14" eb="16">
      <t>ブジ</t>
    </rPh>
    <phoneticPr fontId="1"/>
  </si>
  <si>
    <t>LGBT。男性だが、外見は女性に近い。</t>
    <rPh sb="5" eb="7">
      <t>ダンセイ</t>
    </rPh>
    <rPh sb="10" eb="12">
      <t>ガイケン</t>
    </rPh>
    <rPh sb="13" eb="15">
      <t>ジョセイ</t>
    </rPh>
    <rPh sb="16" eb="17">
      <t>チカ</t>
    </rPh>
    <phoneticPr fontId="1"/>
  </si>
  <si>
    <t>妻、娘(17歳）、娘(14歳)、母（76歳）</t>
    <rPh sb="0" eb="1">
      <t>ツマ</t>
    </rPh>
    <rPh sb="2" eb="3">
      <t>ムスメ</t>
    </rPh>
    <rPh sb="6" eb="7">
      <t>トシ</t>
    </rPh>
    <rPh sb="9" eb="10">
      <t>ムスメ</t>
    </rPh>
    <rPh sb="13" eb="14">
      <t>サイ</t>
    </rPh>
    <rPh sb="16" eb="17">
      <t>ハハ</t>
    </rPh>
    <rPh sb="20" eb="21">
      <t>サイ</t>
    </rPh>
    <phoneticPr fontId="1"/>
  </si>
  <si>
    <t>モノの輪郭がぼんやり見える程度の視力。慣れない場所を歩く場合は介助が必要。</t>
  </si>
  <si>
    <t>東西線リス駅付近の取引先で被災、無事</t>
    <rPh sb="0" eb="3">
      <t>トウザイセン</t>
    </rPh>
    <rPh sb="6" eb="8">
      <t>フキン</t>
    </rPh>
    <rPh sb="9" eb="11">
      <t>トリヒキ</t>
    </rPh>
    <rPh sb="11" eb="12">
      <t>サキ</t>
    </rPh>
    <rPh sb="13" eb="15">
      <t>ヒサイ</t>
    </rPh>
    <rPh sb="16" eb="18">
      <t>ブジ</t>
    </rPh>
    <phoneticPr fontId="1"/>
  </si>
  <si>
    <t>東西線リス駅</t>
    <rPh sb="0" eb="3">
      <t>トウザイセン</t>
    </rPh>
    <phoneticPr fontId="1"/>
  </si>
  <si>
    <t>東西線ウサギ駅</t>
    <rPh sb="0" eb="3">
      <t>トウザイセン</t>
    </rPh>
    <phoneticPr fontId="1"/>
  </si>
  <si>
    <t>東西線キツネ駅</t>
    <rPh sb="0" eb="3">
      <t>トウザイセン</t>
    </rPh>
    <phoneticPr fontId="1"/>
  </si>
  <si>
    <t>東西線シカ駅</t>
    <rPh sb="0" eb="3">
      <t>トウザイセン</t>
    </rPh>
    <phoneticPr fontId="1"/>
  </si>
  <si>
    <t>東西線クマ駅</t>
    <rPh sb="0" eb="3">
      <t>トウザイセン</t>
    </rPh>
    <phoneticPr fontId="1"/>
  </si>
  <si>
    <t>練習</t>
    <rPh sb="0" eb="2">
      <t>レンシュウ</t>
    </rPh>
    <phoneticPr fontId="1"/>
  </si>
  <si>
    <t>夫、娘(4歳）</t>
    <rPh sb="0" eb="1">
      <t>オット</t>
    </rPh>
    <rPh sb="2" eb="3">
      <t>ムスメ</t>
    </rPh>
    <rPh sb="5" eb="6">
      <t>トシ</t>
    </rPh>
    <phoneticPr fontId="1"/>
  </si>
  <si>
    <t>夫：出張先の北海道で無事、娘：保育園で負傷（割れたガラスで裂傷）</t>
    <rPh sb="0" eb="1">
      <t>オット</t>
    </rPh>
    <rPh sb="2" eb="4">
      <t>シュッチョウ</t>
    </rPh>
    <rPh sb="4" eb="5">
      <t>サキ</t>
    </rPh>
    <rPh sb="6" eb="9">
      <t>ホッカイドウ</t>
    </rPh>
    <rPh sb="10" eb="12">
      <t>ブジ</t>
    </rPh>
    <rPh sb="13" eb="14">
      <t>ムスメ</t>
    </rPh>
    <rPh sb="15" eb="18">
      <t>ホイクエン</t>
    </rPh>
    <rPh sb="19" eb="21">
      <t>フショウ</t>
    </rPh>
    <rPh sb="22" eb="23">
      <t>ワ</t>
    </rPh>
    <rPh sb="29" eb="31">
      <t>レッショウ</t>
    </rPh>
    <phoneticPr fontId="1"/>
  </si>
  <si>
    <t>妻、娘（14歳）、息子(10歳）</t>
    <rPh sb="0" eb="1">
      <t>ツマ</t>
    </rPh>
    <rPh sb="2" eb="3">
      <t>ムスメ</t>
    </rPh>
    <rPh sb="6" eb="7">
      <t>サイ</t>
    </rPh>
    <rPh sb="9" eb="11">
      <t>ムスコ</t>
    </rPh>
    <rPh sb="14" eb="15">
      <t>サイ</t>
    </rPh>
    <phoneticPr fontId="1"/>
  </si>
  <si>
    <t>アルバイト</t>
    <phoneticPr fontId="1"/>
  </si>
  <si>
    <t>イベントNo.8</t>
  </si>
  <si>
    <t>イベントNo.32</t>
    <phoneticPr fontId="1"/>
  </si>
  <si>
    <t>イベントNo.1</t>
    <phoneticPr fontId="1"/>
  </si>
  <si>
    <t>イベントNo.21</t>
    <phoneticPr fontId="1"/>
  </si>
  <si>
    <t>イベントNo.5</t>
    <phoneticPr fontId="1"/>
  </si>
  <si>
    <t>イベントNo.9</t>
    <phoneticPr fontId="1"/>
  </si>
  <si>
    <t>イベントNo.22</t>
    <phoneticPr fontId="1"/>
  </si>
  <si>
    <t>イベントNo.23</t>
    <phoneticPr fontId="1"/>
  </si>
  <si>
    <t>イベントNo.13</t>
    <phoneticPr fontId="1"/>
  </si>
  <si>
    <t>イベントNo.18</t>
    <phoneticPr fontId="1"/>
  </si>
  <si>
    <t>イベントNo.1</t>
    <phoneticPr fontId="1"/>
  </si>
  <si>
    <t>イベントNo.9</t>
    <phoneticPr fontId="1"/>
  </si>
  <si>
    <t>イベントNo.12</t>
    <phoneticPr fontId="1"/>
  </si>
  <si>
    <t>イベントNo.29</t>
    <phoneticPr fontId="1"/>
  </si>
  <si>
    <t>イベントNo.10</t>
    <phoneticPr fontId="1"/>
  </si>
  <si>
    <t>イベントNo.5</t>
    <phoneticPr fontId="1"/>
  </si>
  <si>
    <t>イベントNo.7</t>
    <phoneticPr fontId="1"/>
  </si>
  <si>
    <t>イベントNo.3</t>
    <phoneticPr fontId="1"/>
  </si>
  <si>
    <t/>
  </si>
  <si>
    <t>男</t>
  </si>
  <si>
    <t>ひがしの市</t>
  </si>
  <si>
    <t>南北線まぐろ駅</t>
  </si>
  <si>
    <t>全員無事</t>
  </si>
  <si>
    <t>女</t>
  </si>
  <si>
    <t>人事総務課</t>
  </si>
  <si>
    <t>東西線クマ駅</t>
  </si>
  <si>
    <t>南北線メロン駅</t>
  </si>
  <si>
    <t>南北線イチゴ駅</t>
  </si>
  <si>
    <t>にしやま市</t>
  </si>
  <si>
    <t>東西線ばった駅</t>
  </si>
  <si>
    <t>妻、娘(11歳）、娘(6歳）</t>
  </si>
  <si>
    <t>南北線ミカン駅</t>
  </si>
  <si>
    <t>独身、一人暮らし</t>
  </si>
  <si>
    <t>夫、娘(4歳）</t>
  </si>
  <si>
    <t>夫：出張先の北海道で無事、娘：保育園で負傷（割れたガラスで裂傷）</t>
  </si>
  <si>
    <t>妻、娘（14歳）、息子(10歳）</t>
  </si>
  <si>
    <t>南北線あじ駅</t>
  </si>
  <si>
    <t>夫</t>
  </si>
  <si>
    <t>無事</t>
  </si>
  <si>
    <t>南北線たい駅</t>
  </si>
  <si>
    <t>はまべ市</t>
  </si>
  <si>
    <t>東西線かぶと駅</t>
  </si>
  <si>
    <t>妻</t>
  </si>
  <si>
    <t>両親と3人暮らし</t>
  </si>
  <si>
    <t>東西線はち駅</t>
  </si>
  <si>
    <t>営業１課</t>
  </si>
  <si>
    <t>妻,息子(18歳)</t>
  </si>
  <si>
    <t>糖尿病のため、1日3回（毎食後）処方薬を服用。</t>
  </si>
  <si>
    <t>東西線こおろぎ駅</t>
  </si>
  <si>
    <t>父（75歳）、母（70歳）と同居</t>
  </si>
  <si>
    <t>両親とも連絡不通</t>
  </si>
  <si>
    <t>母親(70)は足が弱く、走ったり長く歩くことはできない。</t>
  </si>
  <si>
    <t>独身、母親（58歳）と同居</t>
  </si>
  <si>
    <t>中国語が堪能。</t>
  </si>
  <si>
    <t>営業２課</t>
  </si>
  <si>
    <t>夫、息子(4歳）</t>
  </si>
  <si>
    <t>夫、娘(2歳）</t>
  </si>
  <si>
    <t>夫：無事、娘：保育園で負傷</t>
  </si>
  <si>
    <t>夫：連絡とれず、息子：保育園で無事</t>
  </si>
  <si>
    <t>1人暮らし。猫２匹と暮らしている。</t>
  </si>
  <si>
    <t>営業３課</t>
  </si>
  <si>
    <t>母(79)、妻（専業主婦）、娘（高校3年生）</t>
  </si>
  <si>
    <t>全員無事、母と妻は自宅損壊のため、避難所へ移動</t>
  </si>
  <si>
    <t>母は要介護3で生活全般で支援が必要</t>
  </si>
  <si>
    <t>妻、娘(15歳）、息子(13歳)</t>
  </si>
  <si>
    <t>妻、娘（14歳）</t>
  </si>
  <si>
    <t>妻（会社員）、娘(3歳、保育園通い）</t>
  </si>
  <si>
    <t>妻：勤務先(南北線リンゴ駅）で無事。娘：保育園と連絡できず、不明</t>
  </si>
  <si>
    <t>南北線くじら駅</t>
  </si>
  <si>
    <t>技術１課</t>
  </si>
  <si>
    <t>妻、娘（21歳）</t>
  </si>
  <si>
    <t>人工肛門を装着しており、週2回、排泄物を溜める袋（パウチ）の交換が必要。</t>
  </si>
  <si>
    <t>1人暮らし。ペットの熱帯魚（クラリオンエンゼル/1匹約25万円）を大切にしている。</t>
  </si>
  <si>
    <t>妻、娘(16歳）、娘(12歳)</t>
  </si>
  <si>
    <t>不整脈があり、1日1回処方薬を服用（薬の効果は3日間持続）。</t>
  </si>
  <si>
    <t>妻、娘（15歳）</t>
  </si>
  <si>
    <t>妻：不明、娘：中学校で無事</t>
  </si>
  <si>
    <t>両親とも無事だが、住んでいるアパートの損傷が激しく、しばらく住めそうにない。</t>
  </si>
  <si>
    <t>父(75)は重度の認知症で介護が必要。</t>
  </si>
  <si>
    <t>技術２課</t>
  </si>
  <si>
    <t>難聴。補聴器をしていても、電子音や放送の音はよく聞き取れない。補聴器があれば会話は可能。</t>
  </si>
  <si>
    <t>江戸川</t>
  </si>
  <si>
    <t>夫、息子（12歳）</t>
  </si>
  <si>
    <t>品質保証課</t>
  </si>
  <si>
    <t>秋田</t>
  </si>
  <si>
    <t>妻、息子（大学2年生、仙台で一人暮らし）</t>
  </si>
  <si>
    <t>妻：自宅で被災、軽傷だが無事。息子：仙台で無事。</t>
  </si>
  <si>
    <t>週3回の人工透析が必要</t>
  </si>
  <si>
    <t>栃木</t>
  </si>
  <si>
    <t>妻（専業主婦）、娘（14歳）、息子（10歳）</t>
  </si>
  <si>
    <t>娘・息子は学校で無事。妻と連絡取れず</t>
  </si>
  <si>
    <t>顧客サポート課</t>
  </si>
  <si>
    <t>LGBT(戸籍・身体は男性だが、心は女性）。特に隠していない。</t>
  </si>
  <si>
    <t>夫、息子（8歳）</t>
  </si>
  <si>
    <t>夫：不明。長男：無事とのLINE連絡が小学校からあった</t>
  </si>
  <si>
    <t>息子(3歳、保育園通い）と2人暮らし</t>
  </si>
  <si>
    <t>息子：保育園と連絡できず、不明</t>
  </si>
  <si>
    <t>両足マヒのため、電動式車いすを利用</t>
  </si>
  <si>
    <t>ペースメーカーを入れている。</t>
  </si>
  <si>
    <t>妻、娘(20歳）</t>
    <phoneticPr fontId="1"/>
  </si>
  <si>
    <t>中国語（北京語）と日本語が話せる</t>
    <rPh sb="0" eb="3">
      <t>チュウゴクゴ</t>
    </rPh>
    <rPh sb="4" eb="6">
      <t>ペキン</t>
    </rPh>
    <rPh sb="6" eb="7">
      <t>ゴ</t>
    </rPh>
    <rPh sb="9" eb="12">
      <t>ニホンゴ</t>
    </rPh>
    <rPh sb="13" eb="14">
      <t>ハナ</t>
    </rPh>
    <phoneticPr fontId="1"/>
  </si>
  <si>
    <t>中国語（北京語）が堪能。</t>
    <rPh sb="0" eb="3">
      <t>チュウゴクゴ</t>
    </rPh>
    <rPh sb="4" eb="6">
      <t>ペキン</t>
    </rPh>
    <rPh sb="6" eb="7">
      <t>ゴ</t>
    </rPh>
    <rPh sb="9" eb="11">
      <t>タンノウ</t>
    </rPh>
    <phoneticPr fontId="1"/>
  </si>
  <si>
    <t>メンテナンス業者</t>
  </si>
  <si>
    <t>メンテナンス業者</t>
    <rPh sb="6" eb="8">
      <t>ギョウシャ</t>
    </rPh>
    <phoneticPr fontId="1"/>
  </si>
  <si>
    <t>ベトナムからの実習生</t>
  </si>
  <si>
    <t>ベトナムからの実習生</t>
    <rPh sb="7" eb="10">
      <t>ジッシュウセイ</t>
    </rPh>
    <phoneticPr fontId="1"/>
  </si>
  <si>
    <t>グエン</t>
    <phoneticPr fontId="1"/>
  </si>
  <si>
    <t>会社の借り上げ社宅で1人暮らし
両親と兄弟がベトナムにいる</t>
  </si>
  <si>
    <t>会社の借り上げ社宅で1人暮らし
両親と兄弟がベトナムにいる</t>
    <rPh sb="0" eb="2">
      <t>カイシャ</t>
    </rPh>
    <rPh sb="3" eb="4">
      <t>カ</t>
    </rPh>
    <rPh sb="5" eb="6">
      <t>ア</t>
    </rPh>
    <rPh sb="7" eb="9">
      <t>シャタク</t>
    </rPh>
    <rPh sb="10" eb="12">
      <t>ヒトリ</t>
    </rPh>
    <rPh sb="12" eb="13">
      <t>グ</t>
    </rPh>
    <rPh sb="16" eb="18">
      <t>リョウシン</t>
    </rPh>
    <rPh sb="19" eb="21">
      <t>キョウダイ</t>
    </rPh>
    <phoneticPr fontId="1"/>
  </si>
  <si>
    <t>ひがしの市</t>
    <phoneticPr fontId="1"/>
  </si>
  <si>
    <t>グエン</t>
    <phoneticPr fontId="1"/>
  </si>
  <si>
    <t>日本語勉強中。仕事上の日常会話は可能だが、難しい日本語は分からない</t>
  </si>
  <si>
    <t>日本語勉強中。仕事上の日常会話は可能だが、難しい日本語は分からない</t>
    <rPh sb="0" eb="3">
      <t>ニホンゴ</t>
    </rPh>
    <rPh sb="3" eb="6">
      <t>ベンキョウチュウ</t>
    </rPh>
    <rPh sb="7" eb="10">
      <t>シゴトジョウ</t>
    </rPh>
    <rPh sb="16" eb="18">
      <t>カノウ</t>
    </rPh>
    <rPh sb="21" eb="22">
      <t>ムズカ</t>
    </rPh>
    <rPh sb="24" eb="27">
      <t>ニホンゴ</t>
    </rPh>
    <rPh sb="28" eb="29">
      <t>ワ</t>
    </rPh>
    <phoneticPr fontId="1"/>
  </si>
  <si>
    <t>他事業所（出張者）</t>
  </si>
  <si>
    <t>妊娠４か月</t>
    <phoneticPr fontId="1"/>
  </si>
  <si>
    <t>妊娠８ヶ月</t>
    <rPh sb="0" eb="2">
      <t>ニンシン</t>
    </rPh>
    <rPh sb="4" eb="5">
      <t>ゲツ</t>
    </rPh>
    <phoneticPr fontId="1"/>
  </si>
  <si>
    <t>妻、娘（14歳）、娘（10歳）</t>
    <rPh sb="0" eb="1">
      <t>ツマ</t>
    </rPh>
    <rPh sb="2" eb="3">
      <t>ムスメ</t>
    </rPh>
    <rPh sb="6" eb="7">
      <t>サイ</t>
    </rPh>
    <rPh sb="9" eb="10">
      <t>ムスメ</t>
    </rPh>
    <rPh sb="13" eb="14">
      <t>サイ</t>
    </rPh>
    <phoneticPr fontId="1"/>
  </si>
  <si>
    <t>在館</t>
  </si>
  <si>
    <t>在宅勤務中</t>
    <rPh sb="0" eb="2">
      <t>ザイタク</t>
    </rPh>
    <rPh sb="2" eb="4">
      <t>キンム</t>
    </rPh>
    <rPh sb="4" eb="5">
      <t>チュウ</t>
    </rPh>
    <phoneticPr fontId="1"/>
  </si>
  <si>
    <t>在宅勤務中</t>
    <rPh sb="0" eb="2">
      <t>ザイタク</t>
    </rPh>
    <rPh sb="2" eb="5">
      <t>キンムチュウ</t>
    </rPh>
    <phoneticPr fontId="1"/>
  </si>
  <si>
    <t>自宅におり、無事</t>
    <phoneticPr fontId="1"/>
  </si>
  <si>
    <t>自宅におり、無事</t>
    <rPh sb="0" eb="2">
      <t>ジタク</t>
    </rPh>
    <phoneticPr fontId="1"/>
  </si>
  <si>
    <t>自宅におり、無事だが、被災した自宅の片づけ・生活環境復旧のため、しばらく勤務できない見込み</t>
    <rPh sb="0" eb="2">
      <t>ジタク</t>
    </rPh>
    <rPh sb="11" eb="13">
      <t>ヒサイ</t>
    </rPh>
    <rPh sb="15" eb="17">
      <t>ジタク</t>
    </rPh>
    <rPh sb="18" eb="19">
      <t>カタ</t>
    </rPh>
    <rPh sb="22" eb="24">
      <t>セイカツ</t>
    </rPh>
    <rPh sb="24" eb="26">
      <t>カンキョウ</t>
    </rPh>
    <rPh sb="26" eb="28">
      <t>フッキュウ</t>
    </rPh>
    <rPh sb="36" eb="38">
      <t>キンム</t>
    </rPh>
    <rPh sb="42" eb="44">
      <t>ミコ</t>
    </rPh>
    <phoneticPr fontId="1"/>
  </si>
  <si>
    <t>自宅におり、無事だが、自宅被災のため、在宅の執務環境はしばらく整わない見込み</t>
    <rPh sb="0" eb="2">
      <t>ジタク</t>
    </rPh>
    <rPh sb="11" eb="13">
      <t>ジタク</t>
    </rPh>
    <rPh sb="13" eb="15">
      <t>ヒサイ</t>
    </rPh>
    <rPh sb="19" eb="21">
      <t>ザイタク</t>
    </rPh>
    <rPh sb="22" eb="24">
      <t>シツム</t>
    </rPh>
    <rPh sb="24" eb="26">
      <t>カンキョウ</t>
    </rPh>
    <rPh sb="31" eb="32">
      <t>トトノ</t>
    </rPh>
    <rPh sb="35" eb="37">
      <t>ミコ</t>
    </rPh>
    <phoneticPr fontId="1"/>
  </si>
  <si>
    <t>社内におり、無事。ただし、発災後、体調が悪くなってきた。</t>
    <rPh sb="0" eb="2">
      <t>シャナイ</t>
    </rPh>
    <rPh sb="6" eb="8">
      <t>ブジ</t>
    </rPh>
    <rPh sb="13" eb="15">
      <t>ハッサイ</t>
    </rPh>
    <rPh sb="15" eb="16">
      <t>ゴ</t>
    </rPh>
    <rPh sb="17" eb="19">
      <t>タイチョウ</t>
    </rPh>
    <rPh sb="20" eb="21">
      <t>ワル</t>
    </rPh>
    <phoneticPr fontId="1"/>
  </si>
  <si>
    <t>自宅におり、無事。自宅も被害を受けたが、軽度であり、執務可能。</t>
    <rPh sb="0" eb="2">
      <t>ジタク</t>
    </rPh>
    <rPh sb="9" eb="11">
      <t>ジタク</t>
    </rPh>
    <rPh sb="12" eb="14">
      <t>ヒガイ</t>
    </rPh>
    <rPh sb="15" eb="16">
      <t>ウ</t>
    </rPh>
    <rPh sb="20" eb="22">
      <t>ケイド</t>
    </rPh>
    <rPh sb="26" eb="28">
      <t>シツム</t>
    </rPh>
    <rPh sb="28" eb="30">
      <t>カノウ</t>
    </rPh>
    <phoneticPr fontId="1"/>
  </si>
  <si>
    <t>自宅におり、無事。自宅も被害を受けたが、軽度であり、通信環境が回復次第執務可能。</t>
    <rPh sb="0" eb="2">
      <t>ジタク</t>
    </rPh>
    <rPh sb="9" eb="11">
      <t>ジタク</t>
    </rPh>
    <rPh sb="12" eb="14">
      <t>ヒガイ</t>
    </rPh>
    <rPh sb="15" eb="16">
      <t>ウ</t>
    </rPh>
    <rPh sb="20" eb="22">
      <t>ケイド</t>
    </rPh>
    <rPh sb="26" eb="28">
      <t>ツウシン</t>
    </rPh>
    <rPh sb="28" eb="30">
      <t>カンキョウ</t>
    </rPh>
    <rPh sb="31" eb="33">
      <t>カイフク</t>
    </rPh>
    <rPh sb="33" eb="35">
      <t>シダイ</t>
    </rPh>
    <rPh sb="35" eb="37">
      <t>シツム</t>
    </rPh>
    <rPh sb="37" eb="39">
      <t>カノウ</t>
    </rPh>
    <phoneticPr fontId="1"/>
  </si>
  <si>
    <t>自宅におり、無事だが、被災した家族のケア、生活環境復旧のため、しばらく勤務できない見込み</t>
    <rPh sb="0" eb="2">
      <t>ジタク</t>
    </rPh>
    <rPh sb="11" eb="13">
      <t>ヒサイ</t>
    </rPh>
    <rPh sb="15" eb="17">
      <t>カゾク</t>
    </rPh>
    <rPh sb="21" eb="23">
      <t>セイカツ</t>
    </rPh>
    <rPh sb="23" eb="25">
      <t>カンキョウ</t>
    </rPh>
    <rPh sb="25" eb="27">
      <t>フッキュウ</t>
    </rPh>
    <rPh sb="35" eb="37">
      <t>キンム</t>
    </rPh>
    <rPh sb="41" eb="43">
      <t>ミコ</t>
    </rPh>
    <phoneticPr fontId="1"/>
  </si>
  <si>
    <t>在館</t>
    <rPh sb="0" eb="2">
      <t>ザイカン</t>
    </rPh>
    <phoneticPr fontId="1"/>
  </si>
  <si>
    <t>外出中</t>
    <rPh sb="0" eb="3">
      <t>ガイシュツチュウ</t>
    </rPh>
    <phoneticPr fontId="1"/>
  </si>
  <si>
    <t>休暇・欠勤</t>
    <rPh sb="0" eb="2">
      <t>キュウカ</t>
    </rPh>
    <rPh sb="3" eb="5">
      <t>ケッキン</t>
    </rPh>
    <phoneticPr fontId="1"/>
  </si>
  <si>
    <t>在館＋外出中</t>
    <rPh sb="0" eb="2">
      <t>ザイカン</t>
    </rPh>
    <rPh sb="3" eb="6">
      <t>ガイシュツチュウ</t>
    </rPh>
    <phoneticPr fontId="1"/>
  </si>
  <si>
    <t>社内におり、無事</t>
  </si>
  <si>
    <t>身体的事情など</t>
    <rPh sb="0" eb="3">
      <t>シンタイテキ</t>
    </rPh>
    <rPh sb="3" eb="5">
      <t>ジジョウ</t>
    </rPh>
    <phoneticPr fontId="1"/>
  </si>
  <si>
    <t>（男性27名[うち3名は来訪者]、女性14名）</t>
    <rPh sb="1" eb="3">
      <t>ダンセイ</t>
    </rPh>
    <rPh sb="5" eb="6">
      <t>メイ</t>
    </rPh>
    <rPh sb="10" eb="11">
      <t>メイ</t>
    </rPh>
    <rPh sb="12" eb="15">
      <t>ライホウシャ</t>
    </rPh>
    <rPh sb="17" eb="19">
      <t>ジョセイ</t>
    </rPh>
    <rPh sb="21" eb="22">
      <t>メイ</t>
    </rPh>
    <phoneticPr fontId="1"/>
  </si>
  <si>
    <t>（男性56名[うち3名は来訪者]、女性48名）</t>
    <phoneticPr fontId="1"/>
  </si>
  <si>
    <t>（男性73名[うち3名は来訪者]、女性62名）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</si>
</sst>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quotePrefix="1" applyFill="1">
      <alignment vertical="center"/>
    </xf>
    <xf numFmtId="0" fontId="0" fillId="3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0" borderId="0" xfId="1">
      <alignment vertical="center"/>
    </xf>
    <xf numFmtId="0" fontId="0" fillId="0" borderId="6" xfId="0" applyBorder="1">
      <alignment vertical="center"/>
    </xf>
    <xf numFmtId="0" fontId="0" fillId="4" borderId="0" xfId="0" applyFill="1">
      <alignment vertical="center"/>
    </xf>
    <xf numFmtId="0" fontId="0" fillId="0" borderId="1" xfId="0" applyBorder="1" applyAlignment="1">
      <alignment vertical="center" wrapText="1"/>
    </xf>
    <xf numFmtId="0" fontId="0" fillId="3" borderId="0" xfId="0" applyFill="1">
      <alignment vertical="center"/>
    </xf>
    <xf numFmtId="0" fontId="0" fillId="0" borderId="0" xfId="0" applyFill="1" applyAlignment="1">
      <alignment horizontal="left" vertical="center" indent="1"/>
    </xf>
    <xf numFmtId="0" fontId="0" fillId="0" borderId="0" xfId="0" quotePrefix="1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3" borderId="1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Fill="1" applyBorder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0" fillId="0" borderId="1" xfId="0" applyFill="1" applyBorder="1" applyAlignment="1">
      <alignment vertical="center" wrapText="1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0" xfId="0" applyFont="1" applyFill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9" fontId="6" fillId="0" borderId="0" xfId="2" applyFont="1">
      <alignment vertical="center"/>
    </xf>
    <xf numFmtId="0" fontId="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パーセント" xfId="2" builtinId="5"/>
    <cellStyle name="ハイパーリンク" xfId="1" builtinId="8"/>
    <cellStyle name="標準" xfId="0" builtinId="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99"/>
      <color rgb="FFFFFFCC"/>
      <color rgb="FFCCFFCC"/>
      <color rgb="FFFFFF66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2s.biglobe.ne.jp/~suzakihp/index4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0"/>
  <sheetViews>
    <sheetView tabSelected="1" view="pageBreakPreview" zoomScale="70" zoomScaleNormal="70" zoomScaleSheetLayoutView="70" workbookViewId="0">
      <pane xSplit="4" ySplit="1" topLeftCell="E2" activePane="bottomRight" state="frozen"/>
      <selection activeCell="I120" sqref="H119:I120"/>
      <selection pane="topRight" activeCell="I120" sqref="H119:I120"/>
      <selection pane="bottomLeft" activeCell="I120" sqref="H119:I120"/>
      <selection pane="bottomRight" activeCell="A2" sqref="A2"/>
    </sheetView>
  </sheetViews>
  <sheetFormatPr defaultColWidth="9" defaultRowHeight="56.25" customHeight="1" x14ac:dyDescent="0.2"/>
  <cols>
    <col min="1" max="1" width="6.88671875" style="20" customWidth="1"/>
    <col min="2" max="2" width="9.77734375" style="20" customWidth="1"/>
    <col min="3" max="4" width="13.33203125" style="20" customWidth="1"/>
    <col min="5" max="5" width="8.88671875" style="20" customWidth="1"/>
    <col min="6" max="7" width="5.6640625" style="20" customWidth="1"/>
    <col min="8" max="8" width="12.44140625" style="47" customWidth="1"/>
    <col min="9" max="9" width="15.6640625" style="20" customWidth="1"/>
    <col min="10" max="10" width="33.109375" style="20" customWidth="1"/>
    <col min="11" max="11" width="11.21875" style="20" customWidth="1"/>
    <col min="12" max="12" width="13" style="20" customWidth="1"/>
    <col min="13" max="13" width="9.109375" style="20" customWidth="1"/>
    <col min="14" max="14" width="20.88671875" style="20" customWidth="1"/>
    <col min="15" max="15" width="23.21875" style="20" customWidth="1"/>
    <col min="16" max="16" width="25.88671875" style="20" customWidth="1"/>
    <col min="17" max="17" width="22.6640625" style="20" customWidth="1"/>
    <col min="18" max="16384" width="9" style="20"/>
  </cols>
  <sheetData>
    <row r="1" spans="1:17" s="24" customFormat="1" ht="56.25" customHeight="1" x14ac:dyDescent="0.2">
      <c r="A1" s="25" t="s">
        <v>1261</v>
      </c>
      <c r="B1" s="25" t="s">
        <v>1262</v>
      </c>
      <c r="C1" s="25" t="s">
        <v>1263</v>
      </c>
      <c r="D1" s="25" t="s">
        <v>1264</v>
      </c>
      <c r="E1" s="25" t="s">
        <v>0</v>
      </c>
      <c r="F1" s="25" t="s">
        <v>1</v>
      </c>
      <c r="G1" s="25" t="s">
        <v>2</v>
      </c>
      <c r="H1" s="44" t="s">
        <v>1285</v>
      </c>
      <c r="I1" s="25" t="s">
        <v>1703</v>
      </c>
      <c r="J1" s="25" t="s">
        <v>1381</v>
      </c>
      <c r="K1" s="25" t="s">
        <v>1291</v>
      </c>
      <c r="L1" s="25" t="s">
        <v>1293</v>
      </c>
      <c r="M1" s="50" t="s">
        <v>1388</v>
      </c>
      <c r="N1" s="25" t="s">
        <v>1283</v>
      </c>
      <c r="O1" s="25" t="s">
        <v>1389</v>
      </c>
      <c r="P1" s="25" t="s">
        <v>1288</v>
      </c>
      <c r="Q1" s="25" t="s">
        <v>1284</v>
      </c>
    </row>
    <row r="2" spans="1:17" s="23" customFormat="1" ht="56.25" customHeight="1" x14ac:dyDescent="0.2">
      <c r="A2" s="21">
        <v>1010</v>
      </c>
      <c r="B2" s="21" t="str">
        <f>IF(VLOOKUP(A2,'DB（シナリオ）'!$A$2:$R$217,2,FALSE)="","",VLOOKUP(A2,'DB（シナリオ）'!$A$2:$R$217,2,FALSE))</f>
        <v>役員</v>
      </c>
      <c r="C2" s="22" t="str">
        <f>IF(VLOOKUP(A2,'DB（シナリオ）'!$A$2:$R$217,3,FALSE)="","",VLOOKUP(A2,'DB（シナリオ）'!$A$2:$R$217,3,FALSE))</f>
        <v/>
      </c>
      <c r="D2" s="21" t="str">
        <f>IF(VLOOKUP(A2,'DB（シナリオ）'!$A$2:$R$217,4,FALSE)="","",VLOOKUP(A2,'DB（シナリオ）'!$A$2:$R$217,4,FALSE))</f>
        <v>代表取締役【対策本部】</v>
      </c>
      <c r="E2" s="22" t="str">
        <f>IF(VLOOKUP(A2,'DB（シナリオ）'!$A$2:$R$217,5,FALSE)="","",VLOOKUP(A2,'DB（シナリオ）'!$A$2:$R$217,5,FALSE))</f>
        <v>佐藤</v>
      </c>
      <c r="F2" s="22" t="str">
        <f>IF(VLOOKUP(A2,'DB（シナリオ）'!$A$2:$R$217,6,FALSE)="","",VLOOKUP(A2,'DB（シナリオ）'!$A$2:$R$217,6,FALSE))</f>
        <v>男</v>
      </c>
      <c r="G2" s="22">
        <f>IF(VLOOKUP(A2,'DB（シナリオ）'!$A$2:$R$217,7,FALSE)="","",VLOOKUP(A2,'DB（シナリオ）'!$A$2:$R$217,7,FALSE))</f>
        <v>53</v>
      </c>
      <c r="H2" s="45" t="s">
        <v>1689</v>
      </c>
      <c r="I2" s="21" t="str">
        <f>IF(VLOOKUP(A2,'DB（シナリオ）'!$A$2:$R$217,9,FALSE)="","",VLOOKUP(A2,'DB（シナリオ）'!$A$2:$R$217,9,FALSE))</f>
        <v/>
      </c>
      <c r="J2" s="22" t="s">
        <v>1691</v>
      </c>
      <c r="K2" s="21" t="str">
        <f>IF(VLOOKUP(A2,'DB（シナリオ）'!$A$2:$R$217,11,FALSE)="","",VLOOKUP(A2,'DB（シナリオ）'!$A$2:$R$217,11,FALSE))</f>
        <v>ひがしの市</v>
      </c>
      <c r="L2" s="21" t="str">
        <f>IF(VLOOKUP(A2,'DB（シナリオ）'!$A$2:$R$217,12,FALSE)="","",VLOOKUP(A2,'DB（シナリオ）'!$A$2:$R$217,12,FALSE))</f>
        <v>南北線まぐろ駅</v>
      </c>
      <c r="M2" s="21">
        <f>IF(VLOOKUP(A2,'DB（シナリオ）'!$A$2:$R$217,13,FALSE)="","",VLOOKUP(A2,'DB（シナリオ）'!$A$2:$R$217,13,FALSE))</f>
        <v>15</v>
      </c>
      <c r="N2" s="21" t="str">
        <f>IF(VLOOKUP(A2,'DB（シナリオ）'!$A$2:$R$217,15,FALSE)="","",VLOOKUP(A2,'DB（シナリオ）'!$A$2:$R$217,15,FALSE))</f>
        <v>妻、息子（15歳）</v>
      </c>
      <c r="O2" s="21" t="str">
        <f>IF(VLOOKUP(A2,'DB（シナリオ）'!$A$2:$R$217,16,FALSE)="","",VLOOKUP(A2,'DB（シナリオ）'!$A$2:$R$217,16,FALSE))</f>
        <v>全員無事</v>
      </c>
      <c r="P2" s="21" t="str">
        <f>IF(VLOOKUP(A2,'DB（シナリオ）'!$A$2:$R$217,17,FALSE)="","",VLOOKUP(A2,'DB（シナリオ）'!$A$2:$R$217,17,FALSE))</f>
        <v/>
      </c>
      <c r="Q2" s="26" t="str">
        <f>IF(VLOOKUP(A2,'DB（シナリオ）'!$A$2:$R$217,18,FALSE)="","",VLOOKUP(A2,'DB（シナリオ）'!$A$2:$R$217,18,FALSE))</f>
        <v>離婚した妻との間の娘が営業3課に所属。周囲は二人の関係を知らない（社員番号206/平野さん）。</v>
      </c>
    </row>
    <row r="3" spans="1:17" ht="56.25" customHeight="1" x14ac:dyDescent="0.2">
      <c r="A3" s="21">
        <v>1020</v>
      </c>
      <c r="B3" s="21" t="str">
        <f>IF(VLOOKUP(A3,'DB（シナリオ）'!$A$2:$R$217,2,FALSE)="","",VLOOKUP(A3,'DB（シナリオ）'!$A$2:$R$217,2,FALSE))</f>
        <v>役員</v>
      </c>
      <c r="C3" s="22" t="str">
        <f>IF(VLOOKUP(A3,'DB（シナリオ）'!$A$2:$R$217,3,FALSE)="","",VLOOKUP(A3,'DB（シナリオ）'!$A$2:$R$217,3,FALSE))</f>
        <v/>
      </c>
      <c r="D3" s="21" t="str">
        <f>IF(VLOOKUP(A3,'DB（シナリオ）'!$A$2:$R$217,4,FALSE)="","",VLOOKUP(A3,'DB（シナリオ）'!$A$2:$R$217,4,FALSE))</f>
        <v>専務取締役【対策本部】</v>
      </c>
      <c r="E3" s="22" t="str">
        <f>IF(VLOOKUP(A3,'DB（シナリオ）'!$A$2:$R$217,5,FALSE)="","",VLOOKUP(A3,'DB（シナリオ）'!$A$2:$R$217,5,FALSE))</f>
        <v>鈴木</v>
      </c>
      <c r="F3" s="22" t="str">
        <f>IF(VLOOKUP(A3,'DB（シナリオ）'!$A$2:$R$217,6,FALSE)="","",VLOOKUP(A3,'DB（シナリオ）'!$A$2:$R$217,6,FALSE))</f>
        <v>男</v>
      </c>
      <c r="G3" s="22">
        <f>IF(VLOOKUP(A3,'DB（シナリオ）'!$A$2:$R$217,7,FALSE)="","",VLOOKUP(A3,'DB（シナリオ）'!$A$2:$R$217,7,FALSE))</f>
        <v>45</v>
      </c>
      <c r="H3" s="45" t="s">
        <v>1689</v>
      </c>
      <c r="I3" s="21" t="str">
        <f>IF(VLOOKUP(A3,'DB（シナリオ）'!$A$2:$R$217,9,FALSE)="","",VLOOKUP(A3,'DB（シナリオ）'!$A$2:$R$217,9,FALSE))</f>
        <v/>
      </c>
      <c r="J3" s="22" t="s">
        <v>1691</v>
      </c>
      <c r="K3" s="21" t="str">
        <f>IF(VLOOKUP(A3,'DB（シナリオ）'!$A$2:$R$217,11,FALSE)="","",VLOOKUP(A3,'DB（シナリオ）'!$A$2:$R$217,11,FALSE))</f>
        <v>ひがしの市</v>
      </c>
      <c r="L3" s="21" t="str">
        <f>IF(VLOOKUP(A3,'DB（シナリオ）'!$A$2:$R$217,12,FALSE)="","",VLOOKUP(A3,'DB（シナリオ）'!$A$2:$R$217,12,FALSE))</f>
        <v>東西線あり駅</v>
      </c>
      <c r="M3" s="21">
        <f>IF(VLOOKUP(A3,'DB（シナリオ）'!$A$2:$R$217,13,FALSE)="","",VLOOKUP(A3,'DB（シナリオ）'!$A$2:$R$217,13,FALSE))</f>
        <v>5</v>
      </c>
      <c r="N3" s="21" t="str">
        <f>IF(VLOOKUP(A3,'DB（シナリオ）'!$A$2:$R$217,15,FALSE)="","",VLOOKUP(A3,'DB（シナリオ）'!$A$2:$R$217,15,FALSE))</f>
        <v>妻、娘（14歳）、娘（10歳）</v>
      </c>
      <c r="O3" s="21" t="str">
        <f>IF(VLOOKUP(A3,'DB（シナリオ）'!$A$2:$R$217,16,FALSE)="","",VLOOKUP(A3,'DB（シナリオ）'!$A$2:$R$217,16,FALSE))</f>
        <v>全員無事</v>
      </c>
      <c r="P3" s="21" t="str">
        <f>IF(VLOOKUP(A3,'DB（シナリオ）'!$A$2:$R$217,17,FALSE)="","",VLOOKUP(A3,'DB（シナリオ）'!$A$2:$R$217,17,FALSE))</f>
        <v/>
      </c>
      <c r="Q3" s="26" t="str">
        <f>IF(VLOOKUP(A3,'DB（シナリオ）'!$A$2:$R$217,18,FALSE)="","",VLOOKUP(A3,'DB（シナリオ）'!$A$2:$R$217,18,FALSE))</f>
        <v/>
      </c>
    </row>
    <row r="4" spans="1:17" ht="56.25" customHeight="1" x14ac:dyDescent="0.2">
      <c r="A4" s="21">
        <v>1030</v>
      </c>
      <c r="B4" s="21" t="str">
        <f>IF(VLOOKUP(A4,'DB（シナリオ）'!$A$2:$R$217,2,FALSE)="","",VLOOKUP(A4,'DB（シナリオ）'!$A$2:$R$217,2,FALSE))</f>
        <v>役員</v>
      </c>
      <c r="C4" s="22" t="str">
        <f>IF(VLOOKUP(A4,'DB（シナリオ）'!$A$2:$R$217,3,FALSE)="","",VLOOKUP(A4,'DB（シナリオ）'!$A$2:$R$217,3,FALSE))</f>
        <v/>
      </c>
      <c r="D4" s="21" t="str">
        <f>IF(VLOOKUP(A4,'DB（シナリオ）'!$A$2:$R$217,4,FALSE)="","",VLOOKUP(A4,'DB（シナリオ）'!$A$2:$R$217,4,FALSE))</f>
        <v>常務取締役【対策本部】</v>
      </c>
      <c r="E4" s="22" t="str">
        <f>IF(VLOOKUP(A4,'DB（シナリオ）'!$A$2:$R$217,5,FALSE)="","",VLOOKUP(A4,'DB（シナリオ）'!$A$2:$R$217,5,FALSE))</f>
        <v>高橋</v>
      </c>
      <c r="F4" s="22" t="str">
        <f>IF(VLOOKUP(A4,'DB（シナリオ）'!$A$2:$R$217,6,FALSE)="","",VLOOKUP(A4,'DB（シナリオ）'!$A$2:$R$217,6,FALSE))</f>
        <v>女</v>
      </c>
      <c r="G4" s="22">
        <f>IF(VLOOKUP(A4,'DB（シナリオ）'!$A$2:$R$217,7,FALSE)="","",VLOOKUP(A4,'DB（シナリオ）'!$A$2:$R$217,7,FALSE))</f>
        <v>50</v>
      </c>
      <c r="H4" s="45" t="str">
        <f>IF(VLOOKUP(A4,'DB（シナリオ）'!$A$2:$R$217,8,FALSE)="","",VLOOKUP(A4,'DB（シナリオ）'!$A$2:$R$217,8,FALSE))</f>
        <v>在館</v>
      </c>
      <c r="I4" s="21" t="str">
        <f>IF(VLOOKUP(A4,'DB（シナリオ）'!$A$2:$R$217,9,FALSE)="","",VLOOKUP(A4,'DB（シナリオ）'!$A$2:$R$217,9,FALSE))</f>
        <v/>
      </c>
      <c r="J4" s="22" t="str">
        <f>IF(VLOOKUP(A4,'DB（シナリオ）'!$A$2:$R$217,10,FALSE)="","",VLOOKUP(A4,'DB（シナリオ）'!$A$2:$R$217,10,FALSE))</f>
        <v>社内におり、無事</v>
      </c>
      <c r="K4" s="21" t="str">
        <f>IF(VLOOKUP(A4,'DB（シナリオ）'!$A$2:$R$217,11,FALSE)="","",VLOOKUP(A4,'DB（シナリオ）'!$A$2:$R$217,11,FALSE))</f>
        <v>ひがしの市</v>
      </c>
      <c r="L4" s="21" t="str">
        <f>IF(VLOOKUP(A4,'DB（シナリオ）'!$A$2:$R$217,12,FALSE)="","",VLOOKUP(A4,'DB（シナリオ）'!$A$2:$R$217,12,FALSE))</f>
        <v>東西線キツネ駅</v>
      </c>
      <c r="M4" s="21">
        <f>IF(VLOOKUP(A4,'DB（シナリオ）'!$A$2:$R$217,13,FALSE)="","",VLOOKUP(A4,'DB（シナリオ）'!$A$2:$R$217,13,FALSE))</f>
        <v>15</v>
      </c>
      <c r="N4" s="21" t="str">
        <f>IF(VLOOKUP(A4,'DB（シナリオ）'!$A$2:$R$217,15,FALSE)="","",VLOOKUP(A4,'DB（シナリオ）'!$A$2:$R$217,15,FALSE))</f>
        <v>夫、息子（18歳）</v>
      </c>
      <c r="O4" s="21" t="str">
        <f>IF(VLOOKUP(A4,'DB（シナリオ）'!$A$2:$R$217,16,FALSE)="","",VLOOKUP(A4,'DB（シナリオ）'!$A$2:$R$217,16,FALSE))</f>
        <v>全員無事</v>
      </c>
      <c r="P4" s="21" t="str">
        <f>IF(VLOOKUP(A4,'DB（シナリオ）'!$A$2:$R$217,17,FALSE)="","",VLOOKUP(A4,'DB（シナリオ）'!$A$2:$R$217,17,FALSE))</f>
        <v/>
      </c>
      <c r="Q4" s="26" t="str">
        <f>IF(VLOOKUP(A4,'DB（シナリオ）'!$A$2:$R$217,18,FALSE)="","",VLOOKUP(A4,'DB（シナリオ）'!$A$2:$R$217,18,FALSE))</f>
        <v/>
      </c>
    </row>
    <row r="5" spans="1:17" ht="56.25" customHeight="1" x14ac:dyDescent="0.2">
      <c r="A5" s="21">
        <v>104</v>
      </c>
      <c r="B5" s="21" t="str">
        <f>IF(VLOOKUP(A5,'DB（シナリオ）'!$A$2:$R$217,2,FALSE)="","",VLOOKUP(A5,'DB（シナリオ）'!$A$2:$R$217,2,FALSE))</f>
        <v>管理部</v>
      </c>
      <c r="C5" s="22" t="str">
        <f>IF(VLOOKUP(A5,'DB（シナリオ）'!$A$2:$R$217,3,FALSE)="","",VLOOKUP(A5,'DB（シナリオ）'!$A$2:$R$217,3,FALSE))</f>
        <v/>
      </c>
      <c r="D5" s="21" t="str">
        <f>IF(VLOOKUP(A5,'DB（シナリオ）'!$A$2:$R$217,4,FALSE)="","",VLOOKUP(A5,'DB（シナリオ）'!$A$2:$R$217,4,FALSE))</f>
        <v>部長【対策本部】</v>
      </c>
      <c r="E5" s="22" t="str">
        <f>IF(VLOOKUP(A5,'DB（シナリオ）'!$A$2:$R$217,5,FALSE)="","",VLOOKUP(A5,'DB（シナリオ）'!$A$2:$R$217,5,FALSE))</f>
        <v>田中</v>
      </c>
      <c r="F5" s="22" t="str">
        <f>IF(VLOOKUP(A5,'DB（シナリオ）'!$A$2:$R$217,6,FALSE)="","",VLOOKUP(A5,'DB（シナリオ）'!$A$2:$R$217,6,FALSE))</f>
        <v>男</v>
      </c>
      <c r="G5" s="22">
        <f>IF(VLOOKUP(A5,'DB（シナリオ）'!$A$2:$R$217,7,FALSE)="","",VLOOKUP(A5,'DB（シナリオ）'!$A$2:$R$217,7,FALSE))</f>
        <v>52</v>
      </c>
      <c r="H5" s="45" t="s">
        <v>1689</v>
      </c>
      <c r="I5" s="21" t="str">
        <f>IF(VLOOKUP(A5,'DB（シナリオ）'!$A$2:$R$217,9,FALSE)="","",VLOOKUP(A5,'DB（シナリオ）'!$A$2:$R$217,9,FALSE))</f>
        <v/>
      </c>
      <c r="J5" s="22" t="s">
        <v>1691</v>
      </c>
      <c r="K5" s="21" t="str">
        <f>IF(VLOOKUP(A5,'DB（シナリオ）'!$A$2:$R$217,11,FALSE)="","",VLOOKUP(A5,'DB（シナリオ）'!$A$2:$R$217,11,FALSE))</f>
        <v>ひがしの市</v>
      </c>
      <c r="L5" s="21" t="str">
        <f>IF(VLOOKUP(A5,'DB（シナリオ）'!$A$2:$R$217,12,FALSE)="","",VLOOKUP(A5,'DB（シナリオ）'!$A$2:$R$217,12,FALSE))</f>
        <v>中央駅</v>
      </c>
      <c r="M5" s="21">
        <f>IF(VLOOKUP(A5,'DB（シナリオ）'!$A$2:$R$217,13,FALSE)="","",VLOOKUP(A5,'DB（シナリオ）'!$A$2:$R$217,13,FALSE))</f>
        <v>2</v>
      </c>
      <c r="N5" s="21" t="str">
        <f>IF(VLOOKUP(A5,'DB（シナリオ）'!$A$2:$R$217,15,FALSE)="","",VLOOKUP(A5,'DB（シナリオ）'!$A$2:$R$217,15,FALSE))</f>
        <v>妻、息子（22歳）、娘（20歳）</v>
      </c>
      <c r="O5" s="21" t="str">
        <f>IF(VLOOKUP(A5,'DB（シナリオ）'!$A$2:$R$217,16,FALSE)="","",VLOOKUP(A5,'DB（シナリオ）'!$A$2:$R$217,16,FALSE))</f>
        <v>全員無事</v>
      </c>
      <c r="P5" s="21" t="str">
        <f>IF(VLOOKUP(A5,'DB（シナリオ）'!$A$2:$R$217,17,FALSE)="","",VLOOKUP(A5,'DB（シナリオ）'!$A$2:$R$217,17,FALSE))</f>
        <v/>
      </c>
      <c r="Q5" s="26" t="str">
        <f>IF(VLOOKUP(A5,'DB（シナリオ）'!$A$2:$R$217,18,FALSE)="","",VLOOKUP(A5,'DB（シナリオ）'!$A$2:$R$217,18,FALSE))</f>
        <v/>
      </c>
    </row>
    <row r="6" spans="1:17" ht="56.25" customHeight="1" x14ac:dyDescent="0.2">
      <c r="A6" s="21">
        <f t="shared" ref="A6:A69" si="0">A5+1</f>
        <v>105</v>
      </c>
      <c r="B6" s="21" t="str">
        <f>IF(VLOOKUP(A6,'DB（シナリオ）'!$A$2:$R$217,2,FALSE)="","",VLOOKUP(A6,'DB（シナリオ）'!$A$2:$R$217,2,FALSE))</f>
        <v>管理部</v>
      </c>
      <c r="C6" s="22" t="str">
        <f>IF(VLOOKUP(A6,'DB（シナリオ）'!$A$2:$R$217,3,FALSE)="","",VLOOKUP(A6,'DB（シナリオ）'!$A$2:$R$217,3,FALSE))</f>
        <v>人事総務課</v>
      </c>
      <c r="D6" s="21" t="str">
        <f>IF(VLOOKUP(A6,'DB（シナリオ）'!$A$2:$R$217,4,FALSE)="","",VLOOKUP(A6,'DB（シナリオ）'!$A$2:$R$217,4,FALSE))</f>
        <v>課長【対策本部】</v>
      </c>
      <c r="E6" s="22" t="str">
        <f>IF(VLOOKUP(A6,'DB（シナリオ）'!$A$2:$R$217,5,FALSE)="","",VLOOKUP(A6,'DB（シナリオ）'!$A$2:$R$217,5,FALSE))</f>
        <v>渡辺</v>
      </c>
      <c r="F6" s="22" t="str">
        <f>IF(VLOOKUP(A6,'DB（シナリオ）'!$A$2:$R$217,6,FALSE)="","",VLOOKUP(A6,'DB（シナリオ）'!$A$2:$R$217,6,FALSE))</f>
        <v>男</v>
      </c>
      <c r="G6" s="22">
        <f>IF(VLOOKUP(A6,'DB（シナリオ）'!$A$2:$R$217,7,FALSE)="","",VLOOKUP(A6,'DB（シナリオ）'!$A$2:$R$217,7,FALSE))</f>
        <v>48</v>
      </c>
      <c r="H6" s="45" t="str">
        <f>IF(VLOOKUP(A6,'DB（シナリオ）'!$A$2:$R$217,8,FALSE)="","",VLOOKUP(A6,'DB（シナリオ）'!$A$2:$R$217,8,FALSE))</f>
        <v>在館</v>
      </c>
      <c r="I6" s="21" t="str">
        <f>IF(VLOOKUP(A6,'DB（シナリオ）'!$A$2:$R$217,9,FALSE)="","",VLOOKUP(A6,'DB（シナリオ）'!$A$2:$R$217,9,FALSE))</f>
        <v/>
      </c>
      <c r="J6" s="22" t="str">
        <f>IF(VLOOKUP(A6,'DB（シナリオ）'!$A$2:$R$217,10,FALSE)="","",VLOOKUP(A6,'DB（シナリオ）'!$A$2:$R$217,10,FALSE))</f>
        <v>社内におり、無事</v>
      </c>
      <c r="K6" s="21" t="str">
        <f>IF(VLOOKUP(A6,'DB（シナリオ）'!$A$2:$R$217,11,FALSE)="","",VLOOKUP(A6,'DB（シナリオ）'!$A$2:$R$217,11,FALSE))</f>
        <v>ひがしの市</v>
      </c>
      <c r="L6" s="21" t="str">
        <f>IF(VLOOKUP(A6,'DB（シナリオ）'!$A$2:$R$217,12,FALSE)="","",VLOOKUP(A6,'DB（シナリオ）'!$A$2:$R$217,12,FALSE))</f>
        <v>東西線クマ駅</v>
      </c>
      <c r="M6" s="21">
        <f>IF(VLOOKUP(A6,'DB（シナリオ）'!$A$2:$R$217,13,FALSE)="","",VLOOKUP(A6,'DB（シナリオ）'!$A$2:$R$217,13,FALSE))</f>
        <v>22</v>
      </c>
      <c r="N6" s="21" t="str">
        <f>IF(VLOOKUP(A6,'DB（シナリオ）'!$A$2:$R$217,15,FALSE)="","",VLOOKUP(A6,'DB（シナリオ）'!$A$2:$R$217,15,FALSE))</f>
        <v>妻、息子(16歳）、娘(12歳)</v>
      </c>
      <c r="O6" s="21" t="str">
        <f>IF(VLOOKUP(A6,'DB（シナリオ）'!$A$2:$R$217,16,FALSE)="","",VLOOKUP(A6,'DB（シナリオ）'!$A$2:$R$217,16,FALSE))</f>
        <v>全員無事</v>
      </c>
      <c r="P6" s="21" t="str">
        <f>IF(VLOOKUP(A6,'DB（シナリオ）'!$A$2:$R$217,17,FALSE)="","",VLOOKUP(A6,'DB（シナリオ）'!$A$2:$R$217,17,FALSE))</f>
        <v/>
      </c>
      <c r="Q6" s="26" t="str">
        <f>IF(VLOOKUP(A6,'DB（シナリオ）'!$A$2:$R$217,18,FALSE)="","",VLOOKUP(A6,'DB（シナリオ）'!$A$2:$R$217,18,FALSE))</f>
        <v/>
      </c>
    </row>
    <row r="7" spans="1:17" ht="56.25" customHeight="1" x14ac:dyDescent="0.2">
      <c r="A7" s="21">
        <f t="shared" si="0"/>
        <v>106</v>
      </c>
      <c r="B7" s="21" t="str">
        <f>IF(VLOOKUP(A7,'DB（シナリオ）'!$A$2:$R$217,2,FALSE)="","",VLOOKUP(A7,'DB（シナリオ）'!$A$2:$R$217,2,FALSE))</f>
        <v>管理部</v>
      </c>
      <c r="C7" s="22" t="str">
        <f>IF(VLOOKUP(A7,'DB（シナリオ）'!$A$2:$R$217,3,FALSE)="","",VLOOKUP(A7,'DB（シナリオ）'!$A$2:$R$217,3,FALSE))</f>
        <v>人事総務課</v>
      </c>
      <c r="D7" s="21" t="str">
        <f>IF(VLOOKUP(A7,'DB（シナリオ）'!$A$2:$R$217,4,FALSE)="","",VLOOKUP(A7,'DB（シナリオ）'!$A$2:$R$217,4,FALSE))</f>
        <v>人事・総務【対策本部】</v>
      </c>
      <c r="E7" s="22" t="str">
        <f>IF(VLOOKUP(A7,'DB（シナリオ）'!$A$2:$R$217,5,FALSE)="","",VLOOKUP(A7,'DB（シナリオ）'!$A$2:$R$217,5,FALSE))</f>
        <v>伊藤</v>
      </c>
      <c r="F7" s="22" t="str">
        <f>IF(VLOOKUP(A7,'DB（シナリオ）'!$A$2:$R$217,6,FALSE)="","",VLOOKUP(A7,'DB（シナリオ）'!$A$2:$R$217,6,FALSE))</f>
        <v>男</v>
      </c>
      <c r="G7" s="22">
        <f>IF(VLOOKUP(A7,'DB（シナリオ）'!$A$2:$R$217,7,FALSE)="","",VLOOKUP(A7,'DB（シナリオ）'!$A$2:$R$217,7,FALSE))</f>
        <v>38</v>
      </c>
      <c r="H7" s="45" t="str">
        <f>IF(VLOOKUP(A7,'DB（シナリオ）'!$A$2:$R$217,8,FALSE)="","",VLOOKUP(A7,'DB（シナリオ）'!$A$2:$R$217,8,FALSE))</f>
        <v>在館</v>
      </c>
      <c r="I7" s="21" t="str">
        <f>IF(VLOOKUP(A7,'DB（シナリオ）'!$A$2:$R$217,9,FALSE)="","",VLOOKUP(A7,'DB（シナリオ）'!$A$2:$R$217,9,FALSE))</f>
        <v/>
      </c>
      <c r="J7" s="22" t="str">
        <f>IF(VLOOKUP(A7,'DB（シナリオ）'!$A$2:$R$217,10,FALSE)="","",VLOOKUP(A7,'DB（シナリオ）'!$A$2:$R$217,10,FALSE))</f>
        <v>社内におり、無事</v>
      </c>
      <c r="K7" s="21" t="str">
        <f>IF(VLOOKUP(A7,'DB（シナリオ）'!$A$2:$R$217,11,FALSE)="","",VLOOKUP(A7,'DB（シナリオ）'!$A$2:$R$217,11,FALSE))</f>
        <v>ひがしの市</v>
      </c>
      <c r="L7" s="21" t="str">
        <f>IF(VLOOKUP(A7,'DB（シナリオ）'!$A$2:$R$217,12,FALSE)="","",VLOOKUP(A7,'DB（シナリオ）'!$A$2:$R$217,12,FALSE))</f>
        <v>南北線メロン駅</v>
      </c>
      <c r="M7" s="21">
        <f>IF(VLOOKUP(A7,'DB（シナリオ）'!$A$2:$R$217,13,FALSE)="","",VLOOKUP(A7,'DB（シナリオ）'!$A$2:$R$217,13,FALSE))</f>
        <v>15</v>
      </c>
      <c r="N7" s="21" t="str">
        <f>IF(VLOOKUP(A7,'DB（シナリオ）'!$A$2:$R$217,15,FALSE)="","",VLOOKUP(A7,'DB（シナリオ）'!$A$2:$R$217,15,FALSE))</f>
        <v>妻、息子(3歳）</v>
      </c>
      <c r="O7" s="21" t="str">
        <f>IF(VLOOKUP(A7,'DB（シナリオ）'!$A$2:$R$217,16,FALSE)="","",VLOOKUP(A7,'DB（シナリオ）'!$A$2:$R$217,16,FALSE))</f>
        <v>全員無事</v>
      </c>
      <c r="P7" s="21" t="str">
        <f>IF(VLOOKUP(A7,'DB（シナリオ）'!$A$2:$R$217,17,FALSE)="","",VLOOKUP(A7,'DB（シナリオ）'!$A$2:$R$217,17,FALSE))</f>
        <v/>
      </c>
      <c r="Q7" s="26" t="str">
        <f>IF(VLOOKUP(A7,'DB（シナリオ）'!$A$2:$R$217,18,FALSE)="","",VLOOKUP(A7,'DB（シナリオ）'!$A$2:$R$217,18,FALSE))</f>
        <v/>
      </c>
    </row>
    <row r="8" spans="1:17" ht="56.25" customHeight="1" x14ac:dyDescent="0.2">
      <c r="A8" s="21">
        <f t="shared" si="0"/>
        <v>107</v>
      </c>
      <c r="B8" s="21" t="str">
        <f>IF(VLOOKUP(A8,'DB（シナリオ）'!$A$2:$R$217,2,FALSE)="","",VLOOKUP(A8,'DB（シナリオ）'!$A$2:$R$217,2,FALSE))</f>
        <v>管理部</v>
      </c>
      <c r="C8" s="22" t="str">
        <f>IF(VLOOKUP(A8,'DB（シナリオ）'!$A$2:$R$217,3,FALSE)="","",VLOOKUP(A8,'DB（シナリオ）'!$A$2:$R$217,3,FALSE))</f>
        <v>人事総務課</v>
      </c>
      <c r="D8" s="21" t="str">
        <f>IF(VLOOKUP(A8,'DB（シナリオ）'!$A$2:$R$217,4,FALSE)="","",VLOOKUP(A8,'DB（シナリオ）'!$A$2:$R$217,4,FALSE))</f>
        <v>人事・総務担当</v>
      </c>
      <c r="E8" s="22" t="str">
        <f>IF(VLOOKUP(A8,'DB（シナリオ）'!$A$2:$R$217,5,FALSE)="","",VLOOKUP(A8,'DB（シナリオ）'!$A$2:$R$217,5,FALSE))</f>
        <v>山本</v>
      </c>
      <c r="F8" s="22" t="str">
        <f>IF(VLOOKUP(A8,'DB（シナリオ）'!$A$2:$R$217,6,FALSE)="","",VLOOKUP(A8,'DB（シナリオ）'!$A$2:$R$217,6,FALSE))</f>
        <v>男</v>
      </c>
      <c r="G8" s="22">
        <f>IF(VLOOKUP(A8,'DB（シナリオ）'!$A$2:$R$217,7,FALSE)="","",VLOOKUP(A8,'DB（シナリオ）'!$A$2:$R$217,7,FALSE))</f>
        <v>45</v>
      </c>
      <c r="H8" s="45" t="str">
        <f>IF(VLOOKUP(A8,'DB（シナリオ）'!$A$2:$R$217,8,FALSE)="","",VLOOKUP(A8,'DB（シナリオ）'!$A$2:$R$217,8,FALSE))</f>
        <v>在館</v>
      </c>
      <c r="I8" s="21" t="str">
        <f>IF(VLOOKUP(A8,'DB（シナリオ）'!$A$2:$R$217,9,FALSE)="","",VLOOKUP(A8,'DB（シナリオ）'!$A$2:$R$217,9,FALSE))</f>
        <v/>
      </c>
      <c r="J8" s="22" t="str">
        <f>IF(VLOOKUP(A8,'DB（シナリオ）'!$A$2:$R$217,10,FALSE)="","",VLOOKUP(A8,'DB（シナリオ）'!$A$2:$R$217,10,FALSE))</f>
        <v>社内におり、無事</v>
      </c>
      <c r="K8" s="21" t="str">
        <f>IF(VLOOKUP(A8,'DB（シナリオ）'!$A$2:$R$217,11,FALSE)="","",VLOOKUP(A8,'DB（シナリオ）'!$A$2:$R$217,11,FALSE))</f>
        <v>ひがしの市</v>
      </c>
      <c r="L8" s="21" t="str">
        <f>IF(VLOOKUP(A8,'DB（シナリオ）'!$A$2:$R$217,12,FALSE)="","",VLOOKUP(A8,'DB（シナリオ）'!$A$2:$R$217,12,FALSE))</f>
        <v>東西線あり駅</v>
      </c>
      <c r="M8" s="21">
        <f>IF(VLOOKUP(A8,'DB（シナリオ）'!$A$2:$R$217,13,FALSE)="","",VLOOKUP(A8,'DB（シナリオ）'!$A$2:$R$217,13,FALSE))</f>
        <v>5</v>
      </c>
      <c r="N8" s="21" t="str">
        <f>IF(VLOOKUP(A8,'DB（シナリオ）'!$A$2:$R$217,15,FALSE)="","",VLOOKUP(A8,'DB（シナリオ）'!$A$2:$R$217,15,FALSE))</f>
        <v>妻、娘(17歳）、息子(14歳)</v>
      </c>
      <c r="O8" s="21" t="str">
        <f>IF(VLOOKUP(A8,'DB（シナリオ）'!$A$2:$R$217,16,FALSE)="","",VLOOKUP(A8,'DB（シナリオ）'!$A$2:$R$217,16,FALSE))</f>
        <v>全員無事</v>
      </c>
      <c r="P8" s="21" t="str">
        <f>IF(VLOOKUP(A8,'DB（シナリオ）'!$A$2:$R$217,17,FALSE)="","",VLOOKUP(A8,'DB（シナリオ）'!$A$2:$R$217,17,FALSE))</f>
        <v/>
      </c>
      <c r="Q8" s="26" t="str">
        <f>IF(VLOOKUP(A8,'DB（シナリオ）'!$A$2:$R$217,18,FALSE)="","",VLOOKUP(A8,'DB（シナリオ）'!$A$2:$R$217,18,FALSE))</f>
        <v/>
      </c>
    </row>
    <row r="9" spans="1:17" ht="56.25" customHeight="1" x14ac:dyDescent="0.2">
      <c r="A9" s="21">
        <f t="shared" si="0"/>
        <v>108</v>
      </c>
      <c r="B9" s="21" t="str">
        <f>IF(VLOOKUP(A9,'DB（シナリオ）'!$A$2:$R$217,2,FALSE)="","",VLOOKUP(A9,'DB（シナリオ）'!$A$2:$R$217,2,FALSE))</f>
        <v>管理部</v>
      </c>
      <c r="C9" s="22" t="str">
        <f>IF(VLOOKUP(A9,'DB（シナリオ）'!$A$2:$R$217,3,FALSE)="","",VLOOKUP(A9,'DB（シナリオ）'!$A$2:$R$217,3,FALSE))</f>
        <v>人事総務課</v>
      </c>
      <c r="D9" s="21" t="str">
        <f>IF(VLOOKUP(A9,'DB（シナリオ）'!$A$2:$R$217,4,FALSE)="","",VLOOKUP(A9,'DB（シナリオ）'!$A$2:$R$217,4,FALSE))</f>
        <v>人事・総務担当</v>
      </c>
      <c r="E9" s="22" t="str">
        <f>IF(VLOOKUP(A9,'DB（シナリオ）'!$A$2:$R$217,5,FALSE)="","",VLOOKUP(A9,'DB（シナリオ）'!$A$2:$R$217,5,FALSE))</f>
        <v>中村</v>
      </c>
      <c r="F9" s="22" t="str">
        <f>IF(VLOOKUP(A9,'DB（シナリオ）'!$A$2:$R$217,6,FALSE)="","",VLOOKUP(A9,'DB（シナリオ）'!$A$2:$R$217,6,FALSE))</f>
        <v>女</v>
      </c>
      <c r="G9" s="22">
        <f>IF(VLOOKUP(A9,'DB（シナリオ）'!$A$2:$R$217,7,FALSE)="","",VLOOKUP(A9,'DB（シナリオ）'!$A$2:$R$217,7,FALSE))</f>
        <v>42</v>
      </c>
      <c r="H9" s="45" t="str">
        <f>IF(VLOOKUP(A9,'DB（シナリオ）'!$A$2:$R$217,8,FALSE)="","",VLOOKUP(A9,'DB（シナリオ）'!$A$2:$R$217,8,FALSE))</f>
        <v>休暇・欠勤</v>
      </c>
      <c r="I9" s="21" t="str">
        <f>IF(VLOOKUP(A9,'DB（シナリオ）'!$A$2:$R$217,9,FALSE)="","",VLOOKUP(A9,'DB（シナリオ）'!$A$2:$R$217,9,FALSE))</f>
        <v/>
      </c>
      <c r="J9" s="22" t="str">
        <f>IF(VLOOKUP(A9,'DB（シナリオ）'!$A$2:$R$217,10,FALSE)="","",VLOOKUP(A9,'DB（シナリオ）'!$A$2:$R$217,10,FALSE))</f>
        <v>自宅におり、無事</v>
      </c>
      <c r="K9" s="21" t="str">
        <f>IF(VLOOKUP(A9,'DB（シナリオ）'!$A$2:$R$217,11,FALSE)="","",VLOOKUP(A9,'DB（シナリオ）'!$A$2:$R$217,11,FALSE))</f>
        <v>ひがしの市</v>
      </c>
      <c r="L9" s="21" t="str">
        <f>IF(VLOOKUP(A9,'DB（シナリオ）'!$A$2:$R$217,12,FALSE)="","",VLOOKUP(A9,'DB（シナリオ）'!$A$2:$R$217,12,FALSE))</f>
        <v>南北線イチゴ駅</v>
      </c>
      <c r="M9" s="21">
        <f>IF(VLOOKUP(A9,'DB（シナリオ）'!$A$2:$R$217,13,FALSE)="","",VLOOKUP(A9,'DB（シナリオ）'!$A$2:$R$217,13,FALSE))</f>
        <v>5</v>
      </c>
      <c r="N9" s="21" t="str">
        <f>IF(VLOOKUP(A9,'DB（シナリオ）'!$A$2:$R$217,15,FALSE)="","",VLOOKUP(A9,'DB（シナリオ）'!$A$2:$R$217,15,FALSE))</f>
        <v>夫、娘（17歳）、娘(13歳）、息子(13歳）</v>
      </c>
      <c r="O9" s="21" t="str">
        <f>IF(VLOOKUP(A9,'DB（シナリオ）'!$A$2:$R$217,16,FALSE)="","",VLOOKUP(A9,'DB（シナリオ）'!$A$2:$R$217,16,FALSE))</f>
        <v>全員無事</v>
      </c>
      <c r="P9" s="21" t="str">
        <f>IF(VLOOKUP(A9,'DB（シナリオ）'!$A$2:$R$217,17,FALSE)="","",VLOOKUP(A9,'DB（シナリオ）'!$A$2:$R$217,17,FALSE))</f>
        <v/>
      </c>
      <c r="Q9" s="26" t="str">
        <f>IF(VLOOKUP(A9,'DB（シナリオ）'!$A$2:$R$217,18,FALSE)="","",VLOOKUP(A9,'DB（シナリオ）'!$A$2:$R$217,18,FALSE))</f>
        <v/>
      </c>
    </row>
    <row r="10" spans="1:17" ht="56.25" customHeight="1" x14ac:dyDescent="0.2">
      <c r="A10" s="21">
        <f t="shared" si="0"/>
        <v>109</v>
      </c>
      <c r="B10" s="21" t="str">
        <f>IF(VLOOKUP(A10,'DB（シナリオ）'!$A$2:$R$217,2,FALSE)="","",VLOOKUP(A10,'DB（シナリオ）'!$A$2:$R$217,2,FALSE))</f>
        <v>管理部</v>
      </c>
      <c r="C10" s="22" t="str">
        <f>IF(VLOOKUP(A10,'DB（シナリオ）'!$A$2:$R$217,3,FALSE)="","",VLOOKUP(A10,'DB（シナリオ）'!$A$2:$R$217,3,FALSE))</f>
        <v>人事総務課</v>
      </c>
      <c r="D10" s="21" t="str">
        <f>IF(VLOOKUP(A10,'DB（シナリオ）'!$A$2:$R$217,4,FALSE)="","",VLOOKUP(A10,'DB（シナリオ）'!$A$2:$R$217,4,FALSE))</f>
        <v>人事・総務担当</v>
      </c>
      <c r="E10" s="22" t="str">
        <f>IF(VLOOKUP(A10,'DB（シナリオ）'!$A$2:$R$217,5,FALSE)="","",VLOOKUP(A10,'DB（シナリオ）'!$A$2:$R$217,5,FALSE))</f>
        <v>小林</v>
      </c>
      <c r="F10" s="22" t="str">
        <f>IF(VLOOKUP(A10,'DB（シナリオ）'!$A$2:$R$217,6,FALSE)="","",VLOOKUP(A10,'DB（シナリオ）'!$A$2:$R$217,6,FALSE))</f>
        <v>男</v>
      </c>
      <c r="G10" s="22">
        <f>IF(VLOOKUP(A10,'DB（シナリオ）'!$A$2:$R$217,7,FALSE)="","",VLOOKUP(A10,'DB（シナリオ）'!$A$2:$R$217,7,FALSE))</f>
        <v>40</v>
      </c>
      <c r="H10" s="45" t="s">
        <v>1689</v>
      </c>
      <c r="I10" s="21" t="str">
        <f>IF(VLOOKUP(A10,'DB（シナリオ）'!$A$2:$R$217,9,FALSE)="","",VLOOKUP(A10,'DB（シナリオ）'!$A$2:$R$217,9,FALSE))</f>
        <v/>
      </c>
      <c r="J10" s="22" t="s">
        <v>1696</v>
      </c>
      <c r="K10" s="21" t="str">
        <f>IF(VLOOKUP(A10,'DB（シナリオ）'!$A$2:$R$217,11,FALSE)="","",VLOOKUP(A10,'DB（シナリオ）'!$A$2:$R$217,11,FALSE))</f>
        <v>にしやま市</v>
      </c>
      <c r="L10" s="21" t="str">
        <f>IF(VLOOKUP(A10,'DB（シナリオ）'!$A$2:$R$217,12,FALSE)="","",VLOOKUP(A10,'DB（シナリオ）'!$A$2:$R$217,12,FALSE))</f>
        <v>東西線ばった駅</v>
      </c>
      <c r="M10" s="21">
        <f>IF(VLOOKUP(A10,'DB（シナリオ）'!$A$2:$R$217,13,FALSE)="","",VLOOKUP(A10,'DB（シナリオ）'!$A$2:$R$217,13,FALSE))</f>
        <v>25</v>
      </c>
      <c r="N10" s="21" t="str">
        <f>IF(VLOOKUP(A10,'DB（シナリオ）'!$A$2:$R$217,15,FALSE)="","",VLOOKUP(A10,'DB（シナリオ）'!$A$2:$R$217,15,FALSE))</f>
        <v>妻、娘(11歳）、娘(6歳）</v>
      </c>
      <c r="O10" s="21" t="str">
        <f>IF(VLOOKUP(A10,'DB（シナリオ）'!$A$2:$R$217,16,FALSE)="","",VLOOKUP(A10,'DB（シナリオ）'!$A$2:$R$217,16,FALSE))</f>
        <v>全員無事</v>
      </c>
      <c r="P10" s="21" t="str">
        <f>IF(VLOOKUP(A10,'DB（シナリオ）'!$A$2:$R$217,17,FALSE)="","",VLOOKUP(A10,'DB（シナリオ）'!$A$2:$R$217,17,FALSE))</f>
        <v/>
      </c>
      <c r="Q10" s="26" t="str">
        <f>IF(VLOOKUP(A10,'DB（シナリオ）'!$A$2:$R$217,18,FALSE)="","",VLOOKUP(A10,'DB（シナリオ）'!$A$2:$R$217,18,FALSE))</f>
        <v/>
      </c>
    </row>
    <row r="11" spans="1:17" ht="56.25" customHeight="1" x14ac:dyDescent="0.2">
      <c r="A11" s="21">
        <f t="shared" si="0"/>
        <v>110</v>
      </c>
      <c r="B11" s="21" t="str">
        <f>IF(VLOOKUP(A11,'DB（シナリオ）'!$A$2:$R$217,2,FALSE)="","",VLOOKUP(A11,'DB（シナリオ）'!$A$2:$R$217,2,FALSE))</f>
        <v>管理部</v>
      </c>
      <c r="C11" s="22" t="str">
        <f>IF(VLOOKUP(A11,'DB（シナリオ）'!$A$2:$R$217,3,FALSE)="","",VLOOKUP(A11,'DB（シナリオ）'!$A$2:$R$217,3,FALSE))</f>
        <v>人事総務課</v>
      </c>
      <c r="D11" s="21" t="str">
        <f>IF(VLOOKUP(A11,'DB（シナリオ）'!$A$2:$R$217,4,FALSE)="","",VLOOKUP(A11,'DB（シナリオ）'!$A$2:$R$217,4,FALSE))</f>
        <v>人事・総務担当</v>
      </c>
      <c r="E11" s="22" t="str">
        <f>IF(VLOOKUP(A11,'DB（シナリオ）'!$A$2:$R$217,5,FALSE)="","",VLOOKUP(A11,'DB（シナリオ）'!$A$2:$R$217,5,FALSE))</f>
        <v>加藤</v>
      </c>
      <c r="F11" s="22" t="str">
        <f>IF(VLOOKUP(A11,'DB（シナリオ）'!$A$2:$R$217,6,FALSE)="","",VLOOKUP(A11,'DB（シナリオ）'!$A$2:$R$217,6,FALSE))</f>
        <v>男</v>
      </c>
      <c r="G11" s="22">
        <f>IF(VLOOKUP(A11,'DB（シナリオ）'!$A$2:$R$217,7,FALSE)="","",VLOOKUP(A11,'DB（シナリオ）'!$A$2:$R$217,7,FALSE))</f>
        <v>39</v>
      </c>
      <c r="H11" s="45" t="str">
        <f>IF(VLOOKUP(A11,'DB（シナリオ）'!$A$2:$R$217,8,FALSE)="","",VLOOKUP(A11,'DB（シナリオ）'!$A$2:$R$217,8,FALSE))</f>
        <v>在館</v>
      </c>
      <c r="I11" s="21" t="str">
        <f>IF(VLOOKUP(A11,'DB（シナリオ）'!$A$2:$R$217,9,FALSE)="","",VLOOKUP(A11,'DB（シナリオ）'!$A$2:$R$217,9,FALSE))</f>
        <v/>
      </c>
      <c r="J11" s="22" t="str">
        <f>IF(VLOOKUP(A11,'DB（シナリオ）'!$A$2:$R$217,10,FALSE)="","",VLOOKUP(A11,'DB（シナリオ）'!$A$2:$R$217,10,FALSE))</f>
        <v>社内におり、無事</v>
      </c>
      <c r="K11" s="21" t="str">
        <f>IF(VLOOKUP(A11,'DB（シナリオ）'!$A$2:$R$217,11,FALSE)="","",VLOOKUP(A11,'DB（シナリオ）'!$A$2:$R$217,11,FALSE))</f>
        <v>ひがしの市</v>
      </c>
      <c r="L11" s="21" t="str">
        <f>IF(VLOOKUP(A11,'DB（シナリオ）'!$A$2:$R$217,12,FALSE)="","",VLOOKUP(A11,'DB（シナリオ）'!$A$2:$R$217,12,FALSE))</f>
        <v>南北線ミカン駅</v>
      </c>
      <c r="M11" s="21">
        <f>IF(VLOOKUP(A11,'DB（シナリオ）'!$A$2:$R$217,13,FALSE)="","",VLOOKUP(A11,'DB（シナリオ）'!$A$2:$R$217,13,FALSE))</f>
        <v>8</v>
      </c>
      <c r="N11" s="21" t="str">
        <f>IF(VLOOKUP(A11,'DB（シナリオ）'!$A$2:$R$217,15,FALSE)="","",VLOOKUP(A11,'DB（シナリオ）'!$A$2:$R$217,15,FALSE))</f>
        <v>独身、一人暮らし</v>
      </c>
      <c r="O11" s="21" t="str">
        <f>IF(VLOOKUP(A11,'DB（シナリオ）'!$A$2:$R$217,16,FALSE)="","",VLOOKUP(A11,'DB（シナリオ）'!$A$2:$R$217,16,FALSE))</f>
        <v/>
      </c>
      <c r="P11" s="21" t="str">
        <f>IF(VLOOKUP(A11,'DB（シナリオ）'!$A$2:$R$217,17,FALSE)="","",VLOOKUP(A11,'DB（シナリオ）'!$A$2:$R$217,17,FALSE))</f>
        <v/>
      </c>
      <c r="Q11" s="26" t="str">
        <f>IF(VLOOKUP(A11,'DB（シナリオ）'!$A$2:$R$217,18,FALSE)="","",VLOOKUP(A11,'DB（シナリオ）'!$A$2:$R$217,18,FALSE))</f>
        <v/>
      </c>
    </row>
    <row r="12" spans="1:17" ht="56.25" customHeight="1" x14ac:dyDescent="0.2">
      <c r="A12" s="21">
        <f t="shared" si="0"/>
        <v>111</v>
      </c>
      <c r="B12" s="21" t="str">
        <f>IF(VLOOKUP(A12,'DB（シナリオ）'!$A$2:$R$217,2,FALSE)="","",VLOOKUP(A12,'DB（シナリオ）'!$A$2:$R$217,2,FALSE))</f>
        <v>管理部</v>
      </c>
      <c r="C12" s="22" t="str">
        <f>IF(VLOOKUP(A12,'DB（シナリオ）'!$A$2:$R$217,3,FALSE)="","",VLOOKUP(A12,'DB（シナリオ）'!$A$2:$R$217,3,FALSE))</f>
        <v>人事総務課</v>
      </c>
      <c r="D12" s="21" t="str">
        <f>IF(VLOOKUP(A12,'DB（シナリオ）'!$A$2:$R$217,4,FALSE)="","",VLOOKUP(A12,'DB（シナリオ）'!$A$2:$R$217,4,FALSE))</f>
        <v>人事・総務担当</v>
      </c>
      <c r="E12" s="22" t="str">
        <f>IF(VLOOKUP(A12,'DB（シナリオ）'!$A$2:$R$217,5,FALSE)="","",VLOOKUP(A12,'DB（シナリオ）'!$A$2:$R$217,5,FALSE))</f>
        <v>吉田</v>
      </c>
      <c r="F12" s="22" t="str">
        <f>IF(VLOOKUP(A12,'DB（シナリオ）'!$A$2:$R$217,6,FALSE)="","",VLOOKUP(A12,'DB（シナリオ）'!$A$2:$R$217,6,FALSE))</f>
        <v>女</v>
      </c>
      <c r="G12" s="22">
        <f>IF(VLOOKUP(A12,'DB（シナリオ）'!$A$2:$R$217,7,FALSE)="","",VLOOKUP(A12,'DB（シナリオ）'!$A$2:$R$217,7,FALSE))</f>
        <v>35</v>
      </c>
      <c r="H12" s="45" t="str">
        <f>IF(VLOOKUP(A12,'DB（シナリオ）'!$A$2:$R$217,8,FALSE)="","",VLOOKUP(A12,'DB（シナリオ）'!$A$2:$R$217,8,FALSE))</f>
        <v>在館</v>
      </c>
      <c r="I12" s="21" t="str">
        <f>IF(VLOOKUP(A12,'DB（シナリオ）'!$A$2:$R$217,9,FALSE)="","",VLOOKUP(A12,'DB（シナリオ）'!$A$2:$R$217,9,FALSE))</f>
        <v/>
      </c>
      <c r="J12" s="22" t="str">
        <f>IF(VLOOKUP(A12,'DB（シナリオ）'!$A$2:$R$217,10,FALSE)="","",VLOOKUP(A12,'DB（シナリオ）'!$A$2:$R$217,10,FALSE))</f>
        <v>社内におり、無事</v>
      </c>
      <c r="K12" s="21" t="str">
        <f>IF(VLOOKUP(A12,'DB（シナリオ）'!$A$2:$R$217,11,FALSE)="","",VLOOKUP(A12,'DB（シナリオ）'!$A$2:$R$217,11,FALSE))</f>
        <v>ひがしの市</v>
      </c>
      <c r="L12" s="21" t="str">
        <f>IF(VLOOKUP(A12,'DB（シナリオ）'!$A$2:$R$217,12,FALSE)="","",VLOOKUP(A12,'DB（シナリオ）'!$A$2:$R$217,12,FALSE))</f>
        <v>南北線イチゴ駅</v>
      </c>
      <c r="M12" s="21">
        <f>IF(VLOOKUP(A12,'DB（シナリオ）'!$A$2:$R$217,13,FALSE)="","",VLOOKUP(A12,'DB（シナリオ）'!$A$2:$R$217,13,FALSE))</f>
        <v>5</v>
      </c>
      <c r="N12" s="21" t="str">
        <f>IF(VLOOKUP(A12,'DB（シナリオ）'!$A$2:$R$217,15,FALSE)="","",VLOOKUP(A12,'DB（シナリオ）'!$A$2:$R$217,15,FALSE))</f>
        <v>夫、娘(4歳）</v>
      </c>
      <c r="O12" s="21" t="str">
        <f>IF(VLOOKUP(A12,'DB（シナリオ）'!$A$2:$R$217,16,FALSE)="","",VLOOKUP(A12,'DB（シナリオ）'!$A$2:$R$217,16,FALSE))</f>
        <v>夫：出張先の北海道で無事、娘：保育園で負傷（割れたガラスで裂傷）</v>
      </c>
      <c r="P12" s="21" t="str">
        <f>IF(VLOOKUP(A12,'DB（シナリオ）'!$A$2:$R$217,17,FALSE)="","",VLOOKUP(A12,'DB（シナリオ）'!$A$2:$R$217,17,FALSE))</f>
        <v/>
      </c>
      <c r="Q12" s="26" t="str">
        <f>IF(VLOOKUP(A12,'DB（シナリオ）'!$A$2:$R$217,18,FALSE)="","",VLOOKUP(A12,'DB（シナリオ）'!$A$2:$R$217,18,FALSE))</f>
        <v/>
      </c>
    </row>
    <row r="13" spans="1:17" ht="56.25" customHeight="1" x14ac:dyDescent="0.2">
      <c r="A13" s="21">
        <f t="shared" si="0"/>
        <v>112</v>
      </c>
      <c r="B13" s="21" t="str">
        <f>IF(VLOOKUP(A13,'DB（シナリオ）'!$A$2:$R$217,2,FALSE)="","",VLOOKUP(A13,'DB（シナリオ）'!$A$2:$R$217,2,FALSE))</f>
        <v>管理部</v>
      </c>
      <c r="C13" s="22" t="str">
        <f>IF(VLOOKUP(A13,'DB（シナリオ）'!$A$2:$R$217,3,FALSE)="","",VLOOKUP(A13,'DB（シナリオ）'!$A$2:$R$217,3,FALSE))</f>
        <v>人事総務課</v>
      </c>
      <c r="D13" s="21" t="str">
        <f>IF(VLOOKUP(A13,'DB（シナリオ）'!$A$2:$R$217,4,FALSE)="","",VLOOKUP(A13,'DB（シナリオ）'!$A$2:$R$217,4,FALSE))</f>
        <v>人事・総務担当</v>
      </c>
      <c r="E13" s="22" t="str">
        <f>IF(VLOOKUP(A13,'DB（シナリオ）'!$A$2:$R$217,5,FALSE)="","",VLOOKUP(A13,'DB（シナリオ）'!$A$2:$R$217,5,FALSE))</f>
        <v>山田</v>
      </c>
      <c r="F13" s="22" t="str">
        <f>IF(VLOOKUP(A13,'DB（シナリオ）'!$A$2:$R$217,6,FALSE)="","",VLOOKUP(A13,'DB（シナリオ）'!$A$2:$R$217,6,FALSE))</f>
        <v>男</v>
      </c>
      <c r="G13" s="22">
        <f>IF(VLOOKUP(A13,'DB（シナリオ）'!$A$2:$R$217,7,FALSE)="","",VLOOKUP(A13,'DB（シナリオ）'!$A$2:$R$217,7,FALSE))</f>
        <v>39</v>
      </c>
      <c r="H13" s="45" t="str">
        <f>IF(VLOOKUP(A13,'DB（シナリオ）'!$A$2:$R$217,8,FALSE)="","",VLOOKUP(A13,'DB（シナリオ）'!$A$2:$R$217,8,FALSE))</f>
        <v>在館</v>
      </c>
      <c r="I13" s="21" t="str">
        <f>IF(VLOOKUP(A13,'DB（シナリオ）'!$A$2:$R$217,9,FALSE)="","",VLOOKUP(A13,'DB（シナリオ）'!$A$2:$R$217,9,FALSE))</f>
        <v/>
      </c>
      <c r="J13" s="22" t="str">
        <f>IF(VLOOKUP(A13,'DB（シナリオ）'!$A$2:$R$217,10,FALSE)="","",VLOOKUP(A13,'DB（シナリオ）'!$A$2:$R$217,10,FALSE))</f>
        <v>社内におり、無事</v>
      </c>
      <c r="K13" s="21" t="str">
        <f>IF(VLOOKUP(A13,'DB（シナリオ）'!$A$2:$R$217,11,FALSE)="","",VLOOKUP(A13,'DB（シナリオ）'!$A$2:$R$217,11,FALSE))</f>
        <v>ひがしの市</v>
      </c>
      <c r="L13" s="21" t="str">
        <f>IF(VLOOKUP(A13,'DB（シナリオ）'!$A$2:$R$217,12,FALSE)="","",VLOOKUP(A13,'DB（シナリオ）'!$A$2:$R$217,12,FALSE))</f>
        <v>東西線クマ駅</v>
      </c>
      <c r="M13" s="21">
        <f>IF(VLOOKUP(A13,'DB（シナリオ）'!$A$2:$R$217,13,FALSE)="","",VLOOKUP(A13,'DB（シナリオ）'!$A$2:$R$217,13,FALSE))</f>
        <v>22</v>
      </c>
      <c r="N13" s="21" t="str">
        <f>IF(VLOOKUP(A13,'DB（シナリオ）'!$A$2:$R$217,15,FALSE)="","",VLOOKUP(A13,'DB（シナリオ）'!$A$2:$R$217,15,FALSE))</f>
        <v>妻、娘（14歳）、息子(10歳）</v>
      </c>
      <c r="O13" s="21" t="str">
        <f>IF(VLOOKUP(A13,'DB（シナリオ）'!$A$2:$R$217,16,FALSE)="","",VLOOKUP(A13,'DB（シナリオ）'!$A$2:$R$217,16,FALSE))</f>
        <v>全員無事</v>
      </c>
      <c r="P13" s="21" t="str">
        <f>IF(VLOOKUP(A13,'DB（シナリオ）'!$A$2:$R$217,17,FALSE)="","",VLOOKUP(A13,'DB（シナリオ）'!$A$2:$R$217,17,FALSE))</f>
        <v/>
      </c>
      <c r="Q13" s="26" t="str">
        <f>IF(VLOOKUP(A13,'DB（シナリオ）'!$A$2:$R$217,18,FALSE)="","",VLOOKUP(A13,'DB（シナリオ）'!$A$2:$R$217,18,FALSE))</f>
        <v/>
      </c>
    </row>
    <row r="14" spans="1:17" ht="56.25" customHeight="1" x14ac:dyDescent="0.2">
      <c r="A14" s="21">
        <f t="shared" si="0"/>
        <v>113</v>
      </c>
      <c r="B14" s="21" t="str">
        <f>IF(VLOOKUP(A14,'DB（シナリオ）'!$A$2:$R$217,2,FALSE)="","",VLOOKUP(A14,'DB（シナリオ）'!$A$2:$R$217,2,FALSE))</f>
        <v>管理部</v>
      </c>
      <c r="C14" s="22" t="str">
        <f>IF(VLOOKUP(A14,'DB（シナリオ）'!$A$2:$R$217,3,FALSE)="","",VLOOKUP(A14,'DB（シナリオ）'!$A$2:$R$217,3,FALSE))</f>
        <v>人事総務課</v>
      </c>
      <c r="D14" s="21" t="str">
        <f>IF(VLOOKUP(A14,'DB（シナリオ）'!$A$2:$R$217,4,FALSE)="","",VLOOKUP(A14,'DB（シナリオ）'!$A$2:$R$217,4,FALSE))</f>
        <v>人事・総務担当</v>
      </c>
      <c r="E14" s="22" t="str">
        <f>IF(VLOOKUP(A14,'DB（シナリオ）'!$A$2:$R$217,5,FALSE)="","",VLOOKUP(A14,'DB（シナリオ）'!$A$2:$R$217,5,FALSE))</f>
        <v>佐々木</v>
      </c>
      <c r="F14" s="22" t="str">
        <f>IF(VLOOKUP(A14,'DB（シナリオ）'!$A$2:$R$217,6,FALSE)="","",VLOOKUP(A14,'DB（シナリオ）'!$A$2:$R$217,6,FALSE))</f>
        <v>女</v>
      </c>
      <c r="G14" s="22">
        <f>IF(VLOOKUP(A14,'DB（シナリオ）'!$A$2:$R$217,7,FALSE)="","",VLOOKUP(A14,'DB（シナリオ）'!$A$2:$R$217,7,FALSE))</f>
        <v>26</v>
      </c>
      <c r="H14" s="45" t="str">
        <f>IF(VLOOKUP(A14,'DB（シナリオ）'!$A$2:$R$217,8,FALSE)="","",VLOOKUP(A14,'DB（シナリオ）'!$A$2:$R$217,8,FALSE))</f>
        <v>在館</v>
      </c>
      <c r="I14" s="21" t="str">
        <f>IF(VLOOKUP(A14,'DB（シナリオ）'!$A$2:$R$217,9,FALSE)="","",VLOOKUP(A14,'DB（シナリオ）'!$A$2:$R$217,9,FALSE))</f>
        <v/>
      </c>
      <c r="J14" s="22" t="str">
        <f>IF(VLOOKUP(A14,'DB（シナリオ）'!$A$2:$R$217,10,FALSE)="","",VLOOKUP(A14,'DB（シナリオ）'!$A$2:$R$217,10,FALSE))</f>
        <v>社内におり、無事</v>
      </c>
      <c r="K14" s="21" t="str">
        <f>IF(VLOOKUP(A14,'DB（シナリオ）'!$A$2:$R$217,11,FALSE)="","",VLOOKUP(A14,'DB（シナリオ）'!$A$2:$R$217,11,FALSE))</f>
        <v>ひがしの市</v>
      </c>
      <c r="L14" s="21" t="str">
        <f>IF(VLOOKUP(A14,'DB（シナリオ）'!$A$2:$R$217,12,FALSE)="","",VLOOKUP(A14,'DB（シナリオ）'!$A$2:$R$217,12,FALSE))</f>
        <v>南北線あじ駅</v>
      </c>
      <c r="M14" s="21">
        <f>IF(VLOOKUP(A14,'DB（シナリオ）'!$A$2:$R$217,13,FALSE)="","",VLOOKUP(A14,'DB（シナリオ）'!$A$2:$R$217,13,FALSE))</f>
        <v>5</v>
      </c>
      <c r="N14" s="21" t="str">
        <f>IF(VLOOKUP(A14,'DB（シナリオ）'!$A$2:$R$217,15,FALSE)="","",VLOOKUP(A14,'DB（シナリオ）'!$A$2:$R$217,15,FALSE))</f>
        <v>独身、一人暮らし</v>
      </c>
      <c r="O14" s="21" t="str">
        <f>IF(VLOOKUP(A14,'DB（シナリオ）'!$A$2:$R$217,16,FALSE)="","",VLOOKUP(A14,'DB（シナリオ）'!$A$2:$R$217,16,FALSE))</f>
        <v/>
      </c>
      <c r="P14" s="21" t="str">
        <f>IF(VLOOKUP(A14,'DB（シナリオ）'!$A$2:$R$217,17,FALSE)="","",VLOOKUP(A14,'DB（シナリオ）'!$A$2:$R$217,17,FALSE))</f>
        <v/>
      </c>
      <c r="Q14" s="26" t="str">
        <f>IF(VLOOKUP(A14,'DB（シナリオ）'!$A$2:$R$217,18,FALSE)="","",VLOOKUP(A14,'DB（シナリオ）'!$A$2:$R$217,18,FALSE))</f>
        <v/>
      </c>
    </row>
    <row r="15" spans="1:17" ht="56.25" customHeight="1" x14ac:dyDescent="0.2">
      <c r="A15" s="21">
        <f t="shared" si="0"/>
        <v>114</v>
      </c>
      <c r="B15" s="21" t="str">
        <f>IF(VLOOKUP(A15,'DB（シナリオ）'!$A$2:$R$217,2,FALSE)="","",VLOOKUP(A15,'DB（シナリオ）'!$A$2:$R$217,2,FALSE))</f>
        <v>管理部</v>
      </c>
      <c r="C15" s="22" t="str">
        <f>IF(VLOOKUP(A15,'DB（シナリオ）'!$A$2:$R$217,3,FALSE)="","",VLOOKUP(A15,'DB（シナリオ）'!$A$2:$R$217,3,FALSE))</f>
        <v>人事総務課</v>
      </c>
      <c r="D15" s="21" t="str">
        <f>IF(VLOOKUP(A15,'DB（シナリオ）'!$A$2:$R$217,4,FALSE)="","",VLOOKUP(A15,'DB（シナリオ）'!$A$2:$R$217,4,FALSE))</f>
        <v>人事・総務担当</v>
      </c>
      <c r="E15" s="22" t="str">
        <f>IF(VLOOKUP(A15,'DB（シナリオ）'!$A$2:$R$217,5,FALSE)="","",VLOOKUP(A15,'DB（シナリオ）'!$A$2:$R$217,5,FALSE))</f>
        <v>山口</v>
      </c>
      <c r="F15" s="22" t="str">
        <f>IF(VLOOKUP(A15,'DB（シナリオ）'!$A$2:$R$217,6,FALSE)="","",VLOOKUP(A15,'DB（シナリオ）'!$A$2:$R$217,6,FALSE))</f>
        <v>女</v>
      </c>
      <c r="G15" s="22">
        <f>IF(VLOOKUP(A15,'DB（シナリオ）'!$A$2:$R$217,7,FALSE)="","",VLOOKUP(A15,'DB（シナリオ）'!$A$2:$R$217,7,FALSE))</f>
        <v>27</v>
      </c>
      <c r="H15" s="45" t="str">
        <f>IF(VLOOKUP(A15,'DB（シナリオ）'!$A$2:$R$217,8,FALSE)="","",VLOOKUP(A15,'DB（シナリオ）'!$A$2:$R$217,8,FALSE))</f>
        <v>在館</v>
      </c>
      <c r="I15" s="21" t="str">
        <f>IF(VLOOKUP(A15,'DB（シナリオ）'!$A$2:$R$217,9,FALSE)="","",VLOOKUP(A15,'DB（シナリオ）'!$A$2:$R$217,9,FALSE))</f>
        <v/>
      </c>
      <c r="J15" s="22" t="str">
        <f>IF(VLOOKUP(A15,'DB（シナリオ）'!$A$2:$R$217,10,FALSE)="","",VLOOKUP(A15,'DB（シナリオ）'!$A$2:$R$217,10,FALSE))</f>
        <v>社内におり、無事。ただし、朝から体調不良を訴えている。</v>
      </c>
      <c r="K15" s="21" t="str">
        <f>IF(VLOOKUP(A15,'DB（シナリオ）'!$A$2:$R$217,11,FALSE)="","",VLOOKUP(A15,'DB（シナリオ）'!$A$2:$R$217,11,FALSE))</f>
        <v>ひがしの市</v>
      </c>
      <c r="L15" s="21" t="str">
        <f>IF(VLOOKUP(A15,'DB（シナリオ）'!$A$2:$R$217,12,FALSE)="","",VLOOKUP(A15,'DB（シナリオ）'!$A$2:$R$217,12,FALSE))</f>
        <v>南北線メロン駅</v>
      </c>
      <c r="M15" s="21">
        <f>IF(VLOOKUP(A15,'DB（シナリオ）'!$A$2:$R$217,13,FALSE)="","",VLOOKUP(A15,'DB（シナリオ）'!$A$2:$R$217,13,FALSE))</f>
        <v>15</v>
      </c>
      <c r="N15" s="21" t="str">
        <f>IF(VLOOKUP(A15,'DB（シナリオ）'!$A$2:$R$217,15,FALSE)="","",VLOOKUP(A15,'DB（シナリオ）'!$A$2:$R$217,15,FALSE))</f>
        <v>夫</v>
      </c>
      <c r="O15" s="21" t="str">
        <f>IF(VLOOKUP(A15,'DB（シナリオ）'!$A$2:$R$217,16,FALSE)="","",VLOOKUP(A15,'DB（シナリオ）'!$A$2:$R$217,16,FALSE))</f>
        <v>無事</v>
      </c>
      <c r="P15" s="21" t="str">
        <f>IF(VLOOKUP(A15,'DB（シナリオ）'!$A$2:$R$217,17,FALSE)="","",VLOOKUP(A15,'DB（シナリオ）'!$A$2:$R$217,17,FALSE))</f>
        <v/>
      </c>
      <c r="Q15" s="26" t="str">
        <f>IF(VLOOKUP(A15,'DB（シナリオ）'!$A$2:$R$217,18,FALSE)="","",VLOOKUP(A15,'DB（シナリオ）'!$A$2:$R$217,18,FALSE))</f>
        <v>初期妊娠の兆候がある。</v>
      </c>
    </row>
    <row r="16" spans="1:17" ht="56.25" customHeight="1" x14ac:dyDescent="0.2">
      <c r="A16" s="21">
        <f t="shared" si="0"/>
        <v>115</v>
      </c>
      <c r="B16" s="21" t="str">
        <f>IF(VLOOKUP(A16,'DB（シナリオ）'!$A$2:$R$217,2,FALSE)="","",VLOOKUP(A16,'DB（シナリオ）'!$A$2:$R$217,2,FALSE))</f>
        <v>管理部</v>
      </c>
      <c r="C16" s="22" t="str">
        <f>IF(VLOOKUP(A16,'DB（シナリオ）'!$A$2:$R$217,3,FALSE)="","",VLOOKUP(A16,'DB（シナリオ）'!$A$2:$R$217,3,FALSE))</f>
        <v>人事総務課</v>
      </c>
      <c r="D16" s="21" t="str">
        <f>IF(VLOOKUP(A16,'DB（シナリオ）'!$A$2:$R$217,4,FALSE)="","",VLOOKUP(A16,'DB（シナリオ）'!$A$2:$R$217,4,FALSE))</f>
        <v>人事・総務担当</v>
      </c>
      <c r="E16" s="22" t="str">
        <f>IF(VLOOKUP(A16,'DB（シナリオ）'!$A$2:$R$217,5,FALSE)="","",VLOOKUP(A16,'DB（シナリオ）'!$A$2:$R$217,5,FALSE))</f>
        <v>松本</v>
      </c>
      <c r="F16" s="22" t="str">
        <f>IF(VLOOKUP(A16,'DB（シナリオ）'!$A$2:$R$217,6,FALSE)="","",VLOOKUP(A16,'DB（シナリオ）'!$A$2:$R$217,6,FALSE))</f>
        <v>女</v>
      </c>
      <c r="G16" s="22">
        <f>IF(VLOOKUP(A16,'DB（シナリオ）'!$A$2:$R$217,7,FALSE)="","",VLOOKUP(A16,'DB（シナリオ）'!$A$2:$R$217,7,FALSE))</f>
        <v>29</v>
      </c>
      <c r="H16" s="45" t="s">
        <v>1689</v>
      </c>
      <c r="I16" s="21" t="str">
        <f>IF(VLOOKUP(A16,'DB（シナリオ）'!$A$2:$R$217,9,FALSE)="","",VLOOKUP(A16,'DB（シナリオ）'!$A$2:$R$217,9,FALSE))</f>
        <v/>
      </c>
      <c r="J16" s="22" t="s">
        <v>1691</v>
      </c>
      <c r="K16" s="21" t="str">
        <f>IF(VLOOKUP(A16,'DB（シナリオ）'!$A$2:$R$217,11,FALSE)="","",VLOOKUP(A16,'DB（シナリオ）'!$A$2:$R$217,11,FALSE))</f>
        <v>ひがしの市</v>
      </c>
      <c r="L16" s="21" t="str">
        <f>IF(VLOOKUP(A16,'DB（シナリオ）'!$A$2:$R$217,12,FALSE)="","",VLOOKUP(A16,'DB（シナリオ）'!$A$2:$R$217,12,FALSE))</f>
        <v>東西線ウサギ駅</v>
      </c>
      <c r="M16" s="21">
        <f>IF(VLOOKUP(A16,'DB（シナリオ）'!$A$2:$R$217,13,FALSE)="","",VLOOKUP(A16,'DB（シナリオ）'!$A$2:$R$217,13,FALSE))</f>
        <v>10</v>
      </c>
      <c r="N16" s="21" t="str">
        <f>IF(VLOOKUP(A16,'DB（シナリオ）'!$A$2:$R$217,15,FALSE)="","",VLOOKUP(A16,'DB（シナリオ）'!$A$2:$R$217,15,FALSE))</f>
        <v>独身、一人暮らし</v>
      </c>
      <c r="O16" s="21" t="str">
        <f>IF(VLOOKUP(A16,'DB（シナリオ）'!$A$2:$R$217,16,FALSE)="","",VLOOKUP(A16,'DB（シナリオ）'!$A$2:$R$217,16,FALSE))</f>
        <v/>
      </c>
      <c r="P16" s="21" t="str">
        <f>IF(VLOOKUP(A16,'DB（シナリオ）'!$A$2:$R$217,17,FALSE)="","",VLOOKUP(A16,'DB（シナリオ）'!$A$2:$R$217,17,FALSE))</f>
        <v/>
      </c>
      <c r="Q16" s="26" t="str">
        <f>IF(VLOOKUP(A16,'DB（シナリオ）'!$A$2:$R$217,18,FALSE)="","",VLOOKUP(A16,'DB（シナリオ）'!$A$2:$R$217,18,FALSE))</f>
        <v/>
      </c>
    </row>
    <row r="17" spans="1:17" ht="56.25" customHeight="1" x14ac:dyDescent="0.2">
      <c r="A17" s="21">
        <f t="shared" si="0"/>
        <v>116</v>
      </c>
      <c r="B17" s="21" t="str">
        <f>IF(VLOOKUP(A17,'DB（シナリオ）'!$A$2:$R$217,2,FALSE)="","",VLOOKUP(A17,'DB（シナリオ）'!$A$2:$R$217,2,FALSE))</f>
        <v>管理部</v>
      </c>
      <c r="C17" s="22" t="str">
        <f>IF(VLOOKUP(A17,'DB（シナリオ）'!$A$2:$R$217,3,FALSE)="","",VLOOKUP(A17,'DB（シナリオ）'!$A$2:$R$217,3,FALSE))</f>
        <v>人事総務課</v>
      </c>
      <c r="D17" s="21" t="str">
        <f>IF(VLOOKUP(A17,'DB（シナリオ）'!$A$2:$R$217,4,FALSE)="","",VLOOKUP(A17,'DB（シナリオ）'!$A$2:$R$217,4,FALSE))</f>
        <v>人事・総務担当</v>
      </c>
      <c r="E17" s="22" t="str">
        <f>IF(VLOOKUP(A17,'DB（シナリオ）'!$A$2:$R$217,5,FALSE)="","",VLOOKUP(A17,'DB（シナリオ）'!$A$2:$R$217,5,FALSE))</f>
        <v>井上</v>
      </c>
      <c r="F17" s="22" t="str">
        <f>IF(VLOOKUP(A17,'DB（シナリオ）'!$A$2:$R$217,6,FALSE)="","",VLOOKUP(A17,'DB（シナリオ）'!$A$2:$R$217,6,FALSE))</f>
        <v>女</v>
      </c>
      <c r="G17" s="22">
        <f>IF(VLOOKUP(A17,'DB（シナリオ）'!$A$2:$R$217,7,FALSE)="","",VLOOKUP(A17,'DB（シナリオ）'!$A$2:$R$217,7,FALSE))</f>
        <v>32</v>
      </c>
      <c r="H17" s="45" t="str">
        <f>IF(VLOOKUP(A17,'DB（シナリオ）'!$A$2:$R$217,8,FALSE)="","",VLOOKUP(A17,'DB（シナリオ）'!$A$2:$R$217,8,FALSE))</f>
        <v>外出中</v>
      </c>
      <c r="I17" s="21" t="str">
        <f>IF(VLOOKUP(A17,'DB（シナリオ）'!$A$2:$R$217,9,FALSE)="","",VLOOKUP(A17,'DB（シナリオ）'!$A$2:$R$217,9,FALSE))</f>
        <v/>
      </c>
      <c r="J17" s="22" t="str">
        <f>IF(VLOOKUP(A17,'DB（シナリオ）'!$A$2:$R$217,10,FALSE)="","",VLOOKUP(A17,'DB（シナリオ）'!$A$2:$R$217,10,FALSE))</f>
        <v>近所の文具店で被災。無事</v>
      </c>
      <c r="K17" s="21" t="str">
        <f>IF(VLOOKUP(A17,'DB（シナリオ）'!$A$2:$R$217,11,FALSE)="","",VLOOKUP(A17,'DB（シナリオ）'!$A$2:$R$217,11,FALSE))</f>
        <v>にしやま市</v>
      </c>
      <c r="L17" s="21" t="str">
        <f>IF(VLOOKUP(A17,'DB（シナリオ）'!$A$2:$R$217,12,FALSE)="","",VLOOKUP(A17,'DB（シナリオ）'!$A$2:$R$217,12,FALSE))</f>
        <v>東西線てんとう駅</v>
      </c>
      <c r="M17" s="21">
        <f>IF(VLOOKUP(A17,'DB（シナリオ）'!$A$2:$R$217,13,FALSE)="","",VLOOKUP(A17,'DB（シナリオ）'!$A$2:$R$217,13,FALSE))</f>
        <v>10</v>
      </c>
      <c r="N17" s="21" t="str">
        <f>IF(VLOOKUP(A17,'DB（シナリオ）'!$A$2:$R$217,15,FALSE)="","",VLOOKUP(A17,'DB（シナリオ）'!$A$2:$R$217,15,FALSE))</f>
        <v>夫</v>
      </c>
      <c r="O17" s="21" t="str">
        <f>IF(VLOOKUP(A17,'DB（シナリオ）'!$A$2:$R$217,16,FALSE)="","",VLOOKUP(A17,'DB（シナリオ）'!$A$2:$R$217,16,FALSE))</f>
        <v>無事</v>
      </c>
      <c r="P17" s="21" t="str">
        <f>IF(VLOOKUP(A17,'DB（シナリオ）'!$A$2:$R$217,17,FALSE)="","",VLOOKUP(A17,'DB（シナリオ）'!$A$2:$R$217,17,FALSE))</f>
        <v/>
      </c>
      <c r="Q17" s="26" t="str">
        <f>IF(VLOOKUP(A17,'DB（シナリオ）'!$A$2:$R$217,18,FALSE)="","",VLOOKUP(A17,'DB（シナリオ）'!$A$2:$R$217,18,FALSE))</f>
        <v/>
      </c>
    </row>
    <row r="18" spans="1:17" ht="56.25" customHeight="1" x14ac:dyDescent="0.2">
      <c r="A18" s="21">
        <f t="shared" si="0"/>
        <v>117</v>
      </c>
      <c r="B18" s="21" t="str">
        <f>IF(VLOOKUP(A18,'DB（シナリオ）'!$A$2:$R$217,2,FALSE)="","",VLOOKUP(A18,'DB（シナリオ）'!$A$2:$R$217,2,FALSE))</f>
        <v>管理部</v>
      </c>
      <c r="C18" s="22" t="str">
        <f>IF(VLOOKUP(A18,'DB（シナリオ）'!$A$2:$R$217,3,FALSE)="","",VLOOKUP(A18,'DB（シナリオ）'!$A$2:$R$217,3,FALSE))</f>
        <v>人事総務課</v>
      </c>
      <c r="D18" s="21" t="str">
        <f>IF(VLOOKUP(A18,'DB（シナリオ）'!$A$2:$R$217,4,FALSE)="","",VLOOKUP(A18,'DB（シナリオ）'!$A$2:$R$217,4,FALSE))</f>
        <v>派遣社員</v>
      </c>
      <c r="E18" s="22" t="str">
        <f>IF(VLOOKUP(A18,'DB（シナリオ）'!$A$2:$R$217,5,FALSE)="","",VLOOKUP(A18,'DB（シナリオ）'!$A$2:$R$217,5,FALSE))</f>
        <v>斎藤</v>
      </c>
      <c r="F18" s="22" t="str">
        <f>IF(VLOOKUP(A18,'DB（シナリオ）'!$A$2:$R$217,6,FALSE)="","",VLOOKUP(A18,'DB（シナリオ）'!$A$2:$R$217,6,FALSE))</f>
        <v>女</v>
      </c>
      <c r="G18" s="22">
        <f>IF(VLOOKUP(A18,'DB（シナリオ）'!$A$2:$R$217,7,FALSE)="","",VLOOKUP(A18,'DB（シナリオ）'!$A$2:$R$217,7,FALSE))</f>
        <v>29</v>
      </c>
      <c r="H18" s="45" t="str">
        <f>IF(VLOOKUP(A18,'DB（シナリオ）'!$A$2:$R$217,8,FALSE)="","",VLOOKUP(A18,'DB（シナリオ）'!$A$2:$R$217,8,FALSE))</f>
        <v>在館</v>
      </c>
      <c r="I18" s="21" t="str">
        <f>IF(VLOOKUP(A18,'DB（シナリオ）'!$A$2:$R$217,9,FALSE)="","",VLOOKUP(A18,'DB（シナリオ）'!$A$2:$R$217,9,FALSE))</f>
        <v/>
      </c>
      <c r="J18" s="22" t="str">
        <f>IF(VLOOKUP(A18,'DB（シナリオ）'!$A$2:$R$217,10,FALSE)="","",VLOOKUP(A18,'DB（シナリオ）'!$A$2:$R$217,10,FALSE))</f>
        <v>社内におり、無事</v>
      </c>
      <c r="K18" s="21" t="str">
        <f>IF(VLOOKUP(A18,'DB（シナリオ）'!$A$2:$R$217,11,FALSE)="","",VLOOKUP(A18,'DB（シナリオ）'!$A$2:$R$217,11,FALSE))</f>
        <v>ひがしの市</v>
      </c>
      <c r="L18" s="21" t="str">
        <f>IF(VLOOKUP(A18,'DB（シナリオ）'!$A$2:$R$217,12,FALSE)="","",VLOOKUP(A18,'DB（シナリオ）'!$A$2:$R$217,12,FALSE))</f>
        <v>南北線たい駅</v>
      </c>
      <c r="M18" s="21">
        <f>IF(VLOOKUP(A18,'DB（シナリオ）'!$A$2:$R$217,13,FALSE)="","",VLOOKUP(A18,'DB（シナリオ）'!$A$2:$R$217,13,FALSE))</f>
        <v>7</v>
      </c>
      <c r="N18" s="21" t="str">
        <f>IF(VLOOKUP(A18,'DB（シナリオ）'!$A$2:$R$217,15,FALSE)="","",VLOOKUP(A18,'DB（シナリオ）'!$A$2:$R$217,15,FALSE))</f>
        <v>夫</v>
      </c>
      <c r="O18" s="21" t="str">
        <f>IF(VLOOKUP(A18,'DB（シナリオ）'!$A$2:$R$217,16,FALSE)="","",VLOOKUP(A18,'DB（シナリオ）'!$A$2:$R$217,16,FALSE))</f>
        <v>無事</v>
      </c>
      <c r="P18" s="21" t="str">
        <f>IF(VLOOKUP(A18,'DB（シナリオ）'!$A$2:$R$217,17,FALSE)="","",VLOOKUP(A18,'DB（シナリオ）'!$A$2:$R$217,17,FALSE))</f>
        <v/>
      </c>
      <c r="Q18" s="26" t="str">
        <f>IF(VLOOKUP(A18,'DB（シナリオ）'!$A$2:$R$217,18,FALSE)="","",VLOOKUP(A18,'DB（シナリオ）'!$A$2:$R$217,18,FALSE))</f>
        <v/>
      </c>
    </row>
    <row r="19" spans="1:17" ht="56.25" customHeight="1" x14ac:dyDescent="0.2">
      <c r="A19" s="21">
        <f t="shared" si="0"/>
        <v>118</v>
      </c>
      <c r="B19" s="21" t="str">
        <f>IF(VLOOKUP(A19,'DB（シナリオ）'!$A$2:$R$217,2,FALSE)="","",VLOOKUP(A19,'DB（シナリオ）'!$A$2:$R$217,2,FALSE))</f>
        <v>管理部</v>
      </c>
      <c r="C19" s="22" t="str">
        <f>IF(VLOOKUP(A19,'DB（シナリオ）'!$A$2:$R$217,3,FALSE)="","",VLOOKUP(A19,'DB（シナリオ）'!$A$2:$R$217,3,FALSE))</f>
        <v>人事総務課</v>
      </c>
      <c r="D19" s="21" t="str">
        <f>IF(VLOOKUP(A19,'DB（シナリオ）'!$A$2:$R$217,4,FALSE)="","",VLOOKUP(A19,'DB（シナリオ）'!$A$2:$R$217,4,FALSE))</f>
        <v>派遣社員</v>
      </c>
      <c r="E19" s="22" t="str">
        <f>IF(VLOOKUP(A19,'DB（シナリオ）'!$A$2:$R$217,5,FALSE)="","",VLOOKUP(A19,'DB（シナリオ）'!$A$2:$R$217,5,FALSE))</f>
        <v>木村</v>
      </c>
      <c r="F19" s="22" t="str">
        <f>IF(VLOOKUP(A19,'DB（シナリオ）'!$A$2:$R$217,6,FALSE)="","",VLOOKUP(A19,'DB（シナリオ）'!$A$2:$R$217,6,FALSE))</f>
        <v>女</v>
      </c>
      <c r="G19" s="22">
        <f>IF(VLOOKUP(A19,'DB（シナリオ）'!$A$2:$R$217,7,FALSE)="","",VLOOKUP(A19,'DB（シナリオ）'!$A$2:$R$217,7,FALSE))</f>
        <v>38</v>
      </c>
      <c r="H19" s="45" t="str">
        <f>IF(VLOOKUP(A19,'DB（シナリオ）'!$A$2:$R$217,8,FALSE)="","",VLOOKUP(A19,'DB（シナリオ）'!$A$2:$R$217,8,FALSE))</f>
        <v>在館</v>
      </c>
      <c r="I19" s="21" t="str">
        <f>IF(VLOOKUP(A19,'DB（シナリオ）'!$A$2:$R$217,9,FALSE)="","",VLOOKUP(A19,'DB（シナリオ）'!$A$2:$R$217,9,FALSE))</f>
        <v/>
      </c>
      <c r="J19" s="22" t="str">
        <f>IF(VLOOKUP(A19,'DB（シナリオ）'!$A$2:$R$217,10,FALSE)="","",VLOOKUP(A19,'DB（シナリオ）'!$A$2:$R$217,10,FALSE))</f>
        <v>社内におり、無事</v>
      </c>
      <c r="K19" s="21" t="str">
        <f>IF(VLOOKUP(A19,'DB（シナリオ）'!$A$2:$R$217,11,FALSE)="","",VLOOKUP(A19,'DB（シナリオ）'!$A$2:$R$217,11,FALSE))</f>
        <v>はまべ市</v>
      </c>
      <c r="L19" s="21" t="str">
        <f>IF(VLOOKUP(A19,'DB（シナリオ）'!$A$2:$R$217,12,FALSE)="","",VLOOKUP(A19,'DB（シナリオ）'!$A$2:$R$217,12,FALSE))</f>
        <v>東西線かぶと駅</v>
      </c>
      <c r="M19" s="21">
        <f>IF(VLOOKUP(A19,'DB（シナリオ）'!$A$2:$R$217,13,FALSE)="","",VLOOKUP(A19,'DB（シナリオ）'!$A$2:$R$217,13,FALSE))</f>
        <v>30</v>
      </c>
      <c r="N19" s="21" t="str">
        <f>IF(VLOOKUP(A19,'DB（シナリオ）'!$A$2:$R$217,15,FALSE)="","",VLOOKUP(A19,'DB（シナリオ）'!$A$2:$R$217,15,FALSE))</f>
        <v>独身、父(79)と同居</v>
      </c>
      <c r="O19" s="21" t="str">
        <f>IF(VLOOKUP(A19,'DB（シナリオ）'!$A$2:$R$217,16,FALSE)="","",VLOOKUP(A19,'DB（シナリオ）'!$A$2:$R$217,16,FALSE))</f>
        <v>全員無事</v>
      </c>
      <c r="P19" s="21" t="str">
        <f>IF(VLOOKUP(A19,'DB（シナリオ）'!$A$2:$R$217,17,FALSE)="","",VLOOKUP(A19,'DB（シナリオ）'!$A$2:$R$217,17,FALSE))</f>
        <v/>
      </c>
      <c r="Q19" s="26" t="str">
        <f>IF(VLOOKUP(A19,'DB（シナリオ）'!$A$2:$R$217,18,FALSE)="","",VLOOKUP(A19,'DB（シナリオ）'!$A$2:$R$217,18,FALSE))</f>
        <v/>
      </c>
    </row>
    <row r="20" spans="1:17" ht="56.25" customHeight="1" x14ac:dyDescent="0.2">
      <c r="A20" s="21">
        <f t="shared" si="0"/>
        <v>119</v>
      </c>
      <c r="B20" s="21" t="str">
        <f>IF(VLOOKUP(A20,'DB（シナリオ）'!$A$2:$R$217,2,FALSE)="","",VLOOKUP(A20,'DB（シナリオ）'!$A$2:$R$217,2,FALSE))</f>
        <v>管理部</v>
      </c>
      <c r="C20" s="22" t="str">
        <f>IF(VLOOKUP(A20,'DB（シナリオ）'!$A$2:$R$217,3,FALSE)="","",VLOOKUP(A20,'DB（シナリオ）'!$A$2:$R$217,3,FALSE))</f>
        <v>人事総務課</v>
      </c>
      <c r="D20" s="21" t="str">
        <f>IF(VLOOKUP(A20,'DB（シナリオ）'!$A$2:$R$217,4,FALSE)="","",VLOOKUP(A20,'DB（シナリオ）'!$A$2:$R$217,4,FALSE))</f>
        <v>派遣社員</v>
      </c>
      <c r="E20" s="22" t="str">
        <f>IF(VLOOKUP(A20,'DB（シナリオ）'!$A$2:$R$217,5,FALSE)="","",VLOOKUP(A20,'DB（シナリオ）'!$A$2:$R$217,5,FALSE))</f>
        <v>林</v>
      </c>
      <c r="F20" s="22" t="str">
        <f>IF(VLOOKUP(A20,'DB（シナリオ）'!$A$2:$R$217,6,FALSE)="","",VLOOKUP(A20,'DB（シナリオ）'!$A$2:$R$217,6,FALSE))</f>
        <v>女</v>
      </c>
      <c r="G20" s="22">
        <f>IF(VLOOKUP(A20,'DB（シナリオ）'!$A$2:$R$217,7,FALSE)="","",VLOOKUP(A20,'DB（シナリオ）'!$A$2:$R$217,7,FALSE))</f>
        <v>32</v>
      </c>
      <c r="H20" s="45" t="str">
        <f>IF(VLOOKUP(A20,'DB（シナリオ）'!$A$2:$R$217,8,FALSE)="","",VLOOKUP(A20,'DB（シナリオ）'!$A$2:$R$217,8,FALSE))</f>
        <v>在館</v>
      </c>
      <c r="I20" s="21" t="str">
        <f>IF(VLOOKUP(A20,'DB（シナリオ）'!$A$2:$R$217,9,FALSE)="","",VLOOKUP(A20,'DB（シナリオ）'!$A$2:$R$217,9,FALSE))</f>
        <v/>
      </c>
      <c r="J20" s="22" t="str">
        <f>IF(VLOOKUP(A20,'DB（シナリオ）'!$A$2:$R$217,10,FALSE)="","",VLOOKUP(A20,'DB（シナリオ）'!$A$2:$R$217,10,FALSE))</f>
        <v>社内におり、無事</v>
      </c>
      <c r="K20" s="21" t="str">
        <f>IF(VLOOKUP(A20,'DB（シナリオ）'!$A$2:$R$217,11,FALSE)="","",VLOOKUP(A20,'DB（シナリオ）'!$A$2:$R$217,11,FALSE))</f>
        <v>ひがしの市</v>
      </c>
      <c r="L20" s="21" t="str">
        <f>IF(VLOOKUP(A20,'DB（シナリオ）'!$A$2:$R$217,12,FALSE)="","",VLOOKUP(A20,'DB（シナリオ）'!$A$2:$R$217,12,FALSE))</f>
        <v>南北線リンゴ駅</v>
      </c>
      <c r="M20" s="21">
        <f>IF(VLOOKUP(A20,'DB（シナリオ）'!$A$2:$R$217,13,FALSE)="","",VLOOKUP(A20,'DB（シナリオ）'!$A$2:$R$217,13,FALSE))</f>
        <v>12</v>
      </c>
      <c r="N20" s="21" t="str">
        <f>IF(VLOOKUP(A20,'DB（シナリオ）'!$A$2:$R$217,15,FALSE)="","",VLOOKUP(A20,'DB（シナリオ）'!$A$2:$R$217,15,FALSE))</f>
        <v>夫、子(8歳）</v>
      </c>
      <c r="O20" s="21" t="str">
        <f>IF(VLOOKUP(A20,'DB（シナリオ）'!$A$2:$R$217,16,FALSE)="","",VLOOKUP(A20,'DB（シナリオ）'!$A$2:$R$217,16,FALSE))</f>
        <v>全員無事</v>
      </c>
      <c r="P20" s="21" t="str">
        <f>IF(VLOOKUP(A20,'DB（シナリオ）'!$A$2:$R$217,17,FALSE)="","",VLOOKUP(A20,'DB（シナリオ）'!$A$2:$R$217,17,FALSE))</f>
        <v/>
      </c>
      <c r="Q20" s="26" t="str">
        <f>IF(VLOOKUP(A20,'DB（シナリオ）'!$A$2:$R$217,18,FALSE)="","",VLOOKUP(A20,'DB（シナリオ）'!$A$2:$R$217,18,FALSE))</f>
        <v/>
      </c>
    </row>
    <row r="21" spans="1:17" ht="56.25" customHeight="1" x14ac:dyDescent="0.2">
      <c r="A21" s="21">
        <f t="shared" si="0"/>
        <v>120</v>
      </c>
      <c r="B21" s="21" t="str">
        <f>IF(VLOOKUP(A21,'DB（シナリオ）'!$A$2:$R$217,2,FALSE)="","",VLOOKUP(A21,'DB（シナリオ）'!$A$2:$R$217,2,FALSE))</f>
        <v>管理部</v>
      </c>
      <c r="C21" s="22" t="str">
        <f>IF(VLOOKUP(A21,'DB（シナリオ）'!$A$2:$R$217,3,FALSE)="","",VLOOKUP(A21,'DB（シナリオ）'!$A$2:$R$217,3,FALSE))</f>
        <v>人事総務課</v>
      </c>
      <c r="D21" s="21" t="str">
        <f>IF(VLOOKUP(A21,'DB（シナリオ）'!$A$2:$R$217,4,FALSE)="","",VLOOKUP(A21,'DB（シナリオ）'!$A$2:$R$217,4,FALSE))</f>
        <v>法務担当</v>
      </c>
      <c r="E21" s="22" t="str">
        <f>IF(VLOOKUP(A21,'DB（シナリオ）'!$A$2:$R$217,5,FALSE)="","",VLOOKUP(A21,'DB（シナリオ）'!$A$2:$R$217,5,FALSE))</f>
        <v>清水</v>
      </c>
      <c r="F21" s="22" t="str">
        <f>IF(VLOOKUP(A21,'DB（シナリオ）'!$A$2:$R$217,6,FALSE)="","",VLOOKUP(A21,'DB（シナリオ）'!$A$2:$R$217,6,FALSE))</f>
        <v>男</v>
      </c>
      <c r="G21" s="22">
        <f>IF(VLOOKUP(A21,'DB（シナリオ）'!$A$2:$R$217,7,FALSE)="","",VLOOKUP(A21,'DB（シナリオ）'!$A$2:$R$217,7,FALSE))</f>
        <v>58</v>
      </c>
      <c r="H21" s="45" t="s">
        <v>1689</v>
      </c>
      <c r="I21" s="21" t="str">
        <f>IF(VLOOKUP(A21,'DB（シナリオ）'!$A$2:$R$217,9,FALSE)="","",VLOOKUP(A21,'DB（シナリオ）'!$A$2:$R$217,9,FALSE))</f>
        <v/>
      </c>
      <c r="J21" s="22" t="s">
        <v>1692</v>
      </c>
      <c r="K21" s="21" t="str">
        <f>IF(VLOOKUP(A21,'DB（シナリオ）'!$A$2:$R$217,11,FALSE)="","",VLOOKUP(A21,'DB（シナリオ）'!$A$2:$R$217,11,FALSE))</f>
        <v>はまべ市</v>
      </c>
      <c r="L21" s="21" t="str">
        <f>IF(VLOOKUP(A21,'DB（シナリオ）'!$A$2:$R$217,12,FALSE)="","",VLOOKUP(A21,'DB（シナリオ）'!$A$2:$R$217,12,FALSE))</f>
        <v>南北線まぐろ駅</v>
      </c>
      <c r="M21" s="21">
        <f>IF(VLOOKUP(A21,'DB（シナリオ）'!$A$2:$R$217,13,FALSE)="","",VLOOKUP(A21,'DB（シナリオ）'!$A$2:$R$217,13,FALSE))</f>
        <v>15</v>
      </c>
      <c r="N21" s="21" t="str">
        <f>IF(VLOOKUP(A21,'DB（シナリオ）'!$A$2:$R$217,15,FALSE)="","",VLOOKUP(A21,'DB（シナリオ）'!$A$2:$R$217,15,FALSE))</f>
        <v>妻</v>
      </c>
      <c r="O21" s="21" t="str">
        <f>IF(VLOOKUP(A21,'DB（シナリオ）'!$A$2:$R$217,16,FALSE)="","",VLOOKUP(A21,'DB（シナリオ）'!$A$2:$R$217,16,FALSE))</f>
        <v>無事</v>
      </c>
      <c r="P21" s="21" t="str">
        <f>IF(VLOOKUP(A21,'DB（シナリオ）'!$A$2:$R$217,17,FALSE)="","",VLOOKUP(A21,'DB（シナリオ）'!$A$2:$R$217,17,FALSE))</f>
        <v/>
      </c>
      <c r="Q21" s="26" t="str">
        <f>IF(VLOOKUP(A21,'DB（シナリオ）'!$A$2:$R$217,18,FALSE)="","",VLOOKUP(A21,'DB（シナリオ）'!$A$2:$R$217,18,FALSE))</f>
        <v/>
      </c>
    </row>
    <row r="22" spans="1:17" ht="56.25" customHeight="1" x14ac:dyDescent="0.2">
      <c r="A22" s="21">
        <f t="shared" si="0"/>
        <v>121</v>
      </c>
      <c r="B22" s="21" t="str">
        <f>IF(VLOOKUP(A22,'DB（シナリオ）'!$A$2:$R$217,2,FALSE)="","",VLOOKUP(A22,'DB（シナリオ）'!$A$2:$R$217,2,FALSE))</f>
        <v>管理部</v>
      </c>
      <c r="C22" s="22" t="str">
        <f>IF(VLOOKUP(A22,'DB（シナリオ）'!$A$2:$R$217,3,FALSE)="","",VLOOKUP(A22,'DB（シナリオ）'!$A$2:$R$217,3,FALSE))</f>
        <v>人事総務課</v>
      </c>
      <c r="D22" s="21" t="str">
        <f>IF(VLOOKUP(A22,'DB（シナリオ）'!$A$2:$R$217,4,FALSE)="","",VLOOKUP(A22,'DB（シナリオ）'!$A$2:$R$217,4,FALSE))</f>
        <v>法務担当</v>
      </c>
      <c r="E22" s="22" t="str">
        <f>IF(VLOOKUP(A22,'DB（シナリオ）'!$A$2:$R$217,5,FALSE)="","",VLOOKUP(A22,'DB（シナリオ）'!$A$2:$R$217,5,FALSE))</f>
        <v>山崎</v>
      </c>
      <c r="F22" s="22" t="str">
        <f>IF(VLOOKUP(A22,'DB（シナリオ）'!$A$2:$R$217,6,FALSE)="","",VLOOKUP(A22,'DB（シナリオ）'!$A$2:$R$217,6,FALSE))</f>
        <v>男</v>
      </c>
      <c r="G22" s="22">
        <f>IF(VLOOKUP(A22,'DB（シナリオ）'!$A$2:$R$217,7,FALSE)="","",VLOOKUP(A22,'DB（シナリオ）'!$A$2:$R$217,7,FALSE))</f>
        <v>28</v>
      </c>
      <c r="H22" s="45" t="str">
        <f>IF(VLOOKUP(A22,'DB（シナリオ）'!$A$2:$R$217,8,FALSE)="","",VLOOKUP(A22,'DB（シナリオ）'!$A$2:$R$217,8,FALSE))</f>
        <v>在館</v>
      </c>
      <c r="I22" s="21" t="str">
        <f>IF(VLOOKUP(A22,'DB（シナリオ）'!$A$2:$R$217,9,FALSE)="","",VLOOKUP(A22,'DB（シナリオ）'!$A$2:$R$217,9,FALSE))</f>
        <v/>
      </c>
      <c r="J22" s="22" t="str">
        <f>IF(VLOOKUP(A22,'DB（シナリオ）'!$A$2:$R$217,10,FALSE)="","",VLOOKUP(A22,'DB（シナリオ）'!$A$2:$R$217,10,FALSE))</f>
        <v>社内におり、無事</v>
      </c>
      <c r="K22" s="21" t="str">
        <f>IF(VLOOKUP(A22,'DB（シナリオ）'!$A$2:$R$217,11,FALSE)="","",VLOOKUP(A22,'DB（シナリオ）'!$A$2:$R$217,11,FALSE))</f>
        <v>はまべ市</v>
      </c>
      <c r="L22" s="21" t="str">
        <f>IF(VLOOKUP(A22,'DB（シナリオ）'!$A$2:$R$217,12,FALSE)="","",VLOOKUP(A22,'DB（シナリオ）'!$A$2:$R$217,12,FALSE))</f>
        <v>東西線かぶと駅</v>
      </c>
      <c r="M22" s="21">
        <f>IF(VLOOKUP(A22,'DB（シナリオ）'!$A$2:$R$217,13,FALSE)="","",VLOOKUP(A22,'DB（シナリオ）'!$A$2:$R$217,13,FALSE))</f>
        <v>30</v>
      </c>
      <c r="N22" s="21" t="str">
        <f>IF(VLOOKUP(A22,'DB（シナリオ）'!$A$2:$R$217,15,FALSE)="","",VLOOKUP(A22,'DB（シナリオ）'!$A$2:$R$217,15,FALSE))</f>
        <v>独身、一人暮らし</v>
      </c>
      <c r="O22" s="21" t="str">
        <f>IF(VLOOKUP(A22,'DB（シナリオ）'!$A$2:$R$217,16,FALSE)="","",VLOOKUP(A22,'DB（シナリオ）'!$A$2:$R$217,16,FALSE))</f>
        <v/>
      </c>
      <c r="P22" s="21" t="str">
        <f>IF(VLOOKUP(A22,'DB（シナリオ）'!$A$2:$R$217,17,FALSE)="","",VLOOKUP(A22,'DB（シナリオ）'!$A$2:$R$217,17,FALSE))</f>
        <v/>
      </c>
      <c r="Q22" s="26" t="str">
        <f>IF(VLOOKUP(A22,'DB（シナリオ）'!$A$2:$R$217,18,FALSE)="","",VLOOKUP(A22,'DB（シナリオ）'!$A$2:$R$217,18,FALSE))</f>
        <v>暗所・閉所に長く居ると、パニック症状を起こす危険性がある。</v>
      </c>
    </row>
    <row r="23" spans="1:17" ht="56.25" customHeight="1" x14ac:dyDescent="0.2">
      <c r="A23" s="21">
        <f t="shared" si="0"/>
        <v>122</v>
      </c>
      <c r="B23" s="21" t="str">
        <f>IF(VLOOKUP(A23,'DB（シナリオ）'!$A$2:$R$217,2,FALSE)="","",VLOOKUP(A23,'DB（シナリオ）'!$A$2:$R$217,2,FALSE))</f>
        <v>管理部</v>
      </c>
      <c r="C23" s="22" t="str">
        <f>IF(VLOOKUP(A23,'DB（シナリオ）'!$A$2:$R$217,3,FALSE)="","",VLOOKUP(A23,'DB（シナリオ）'!$A$2:$R$217,3,FALSE))</f>
        <v>人事総務課</v>
      </c>
      <c r="D23" s="21" t="str">
        <f>IF(VLOOKUP(A23,'DB（シナリオ）'!$A$2:$R$217,4,FALSE)="","",VLOOKUP(A23,'DB（シナリオ）'!$A$2:$R$217,4,FALSE))</f>
        <v>アルバイト</v>
      </c>
      <c r="E23" s="22" t="str">
        <f>IF(VLOOKUP(A23,'DB（シナリオ）'!$A$2:$R$217,5,FALSE)="","",VLOOKUP(A23,'DB（シナリオ）'!$A$2:$R$217,5,FALSE))</f>
        <v>池田</v>
      </c>
      <c r="F23" s="22" t="str">
        <f>IF(VLOOKUP(A23,'DB（シナリオ）'!$A$2:$R$217,6,FALSE)="","",VLOOKUP(A23,'DB（シナリオ）'!$A$2:$R$217,6,FALSE))</f>
        <v>女</v>
      </c>
      <c r="G23" s="22">
        <f>IF(VLOOKUP(A23,'DB（シナリオ）'!$A$2:$R$217,7,FALSE)="","",VLOOKUP(A23,'DB（シナリオ）'!$A$2:$R$217,7,FALSE))</f>
        <v>18</v>
      </c>
      <c r="H23" s="45" t="str">
        <f>IF(VLOOKUP(A23,'DB（シナリオ）'!$A$2:$R$217,8,FALSE)="","",VLOOKUP(A23,'DB（シナリオ）'!$A$2:$R$217,8,FALSE))</f>
        <v>在館</v>
      </c>
      <c r="I23" s="21" t="str">
        <f>IF(VLOOKUP(A23,'DB（シナリオ）'!$A$2:$R$217,9,FALSE)="","",VLOOKUP(A23,'DB（シナリオ）'!$A$2:$R$217,9,FALSE))</f>
        <v/>
      </c>
      <c r="J23" s="22" t="str">
        <f>IF(VLOOKUP(A23,'DB（シナリオ）'!$A$2:$R$217,10,FALSE)="","",VLOOKUP(A23,'DB（シナリオ）'!$A$2:$R$217,10,FALSE))</f>
        <v>社内におり、無事</v>
      </c>
      <c r="K23" s="21" t="str">
        <f>IF(VLOOKUP(A23,'DB（シナリオ）'!$A$2:$R$217,11,FALSE)="","",VLOOKUP(A23,'DB（シナリオ）'!$A$2:$R$217,11,FALSE))</f>
        <v>にしやま市</v>
      </c>
      <c r="L23" s="21" t="str">
        <f>IF(VLOOKUP(A23,'DB（シナリオ）'!$A$2:$R$217,12,FALSE)="","",VLOOKUP(A23,'DB（シナリオ）'!$A$2:$R$217,12,FALSE))</f>
        <v>東西線てんとう駅</v>
      </c>
      <c r="M23" s="21">
        <f>IF(VLOOKUP(A23,'DB（シナリオ）'!$A$2:$R$217,13,FALSE)="","",VLOOKUP(A23,'DB（シナリオ）'!$A$2:$R$217,13,FALSE))</f>
        <v>10</v>
      </c>
      <c r="N23" s="21" t="str">
        <f>IF(VLOOKUP(A23,'DB（シナリオ）'!$A$2:$R$217,15,FALSE)="","",VLOOKUP(A23,'DB（シナリオ）'!$A$2:$R$217,15,FALSE))</f>
        <v>両親と3人暮らし</v>
      </c>
      <c r="O23" s="21" t="str">
        <f>IF(VLOOKUP(A23,'DB（シナリオ）'!$A$2:$R$217,16,FALSE)="","",VLOOKUP(A23,'DB（シナリオ）'!$A$2:$R$217,16,FALSE))</f>
        <v>全員無事</v>
      </c>
      <c r="P23" s="21" t="str">
        <f>IF(VLOOKUP(A23,'DB（シナリオ）'!$A$2:$R$217,17,FALSE)="","",VLOOKUP(A23,'DB（シナリオ）'!$A$2:$R$217,17,FALSE))</f>
        <v/>
      </c>
      <c r="Q23" s="26" t="str">
        <f>IF(VLOOKUP(A23,'DB（シナリオ）'!$A$2:$R$217,18,FALSE)="","",VLOOKUP(A23,'DB（シナリオ）'!$A$2:$R$217,18,FALSE))</f>
        <v/>
      </c>
    </row>
    <row r="24" spans="1:17" ht="56.25" customHeight="1" x14ac:dyDescent="0.2">
      <c r="A24" s="21">
        <f t="shared" si="0"/>
        <v>123</v>
      </c>
      <c r="B24" s="21" t="str">
        <f>IF(VLOOKUP(A24,'DB（シナリオ）'!$A$2:$R$217,2,FALSE)="","",VLOOKUP(A24,'DB（シナリオ）'!$A$2:$R$217,2,FALSE))</f>
        <v>管理部</v>
      </c>
      <c r="C24" s="22" t="str">
        <f>IF(VLOOKUP(A24,'DB（シナリオ）'!$A$2:$R$217,3,FALSE)="","",VLOOKUP(A24,'DB（シナリオ）'!$A$2:$R$217,3,FALSE))</f>
        <v>経理課</v>
      </c>
      <c r="D24" s="21" t="str">
        <f>IF(VLOOKUP(A24,'DB（シナリオ）'!$A$2:$R$217,4,FALSE)="","",VLOOKUP(A24,'DB（シナリオ）'!$A$2:$R$217,4,FALSE))</f>
        <v>課長</v>
      </c>
      <c r="E24" s="22" t="str">
        <f>IF(VLOOKUP(A24,'DB（シナリオ）'!$A$2:$R$217,5,FALSE)="","",VLOOKUP(A24,'DB（シナリオ）'!$A$2:$R$217,5,FALSE))</f>
        <v>阿部</v>
      </c>
      <c r="F24" s="22" t="str">
        <f>IF(VLOOKUP(A24,'DB（シナリオ）'!$A$2:$R$217,6,FALSE)="","",VLOOKUP(A24,'DB（シナリオ）'!$A$2:$R$217,6,FALSE))</f>
        <v>女</v>
      </c>
      <c r="G24" s="22">
        <f>IF(VLOOKUP(A24,'DB（シナリオ）'!$A$2:$R$217,7,FALSE)="","",VLOOKUP(A24,'DB（シナリオ）'!$A$2:$R$217,7,FALSE))</f>
        <v>50</v>
      </c>
      <c r="H24" s="45" t="s">
        <v>1689</v>
      </c>
      <c r="I24" s="21" t="str">
        <f>IF(VLOOKUP(A24,'DB（シナリオ）'!$A$2:$R$217,9,FALSE)="","",VLOOKUP(A24,'DB（シナリオ）'!$A$2:$R$217,9,FALSE))</f>
        <v/>
      </c>
      <c r="J24" s="22" t="s">
        <v>1691</v>
      </c>
      <c r="K24" s="21" t="str">
        <f>IF(VLOOKUP(A24,'DB（シナリオ）'!$A$2:$R$217,11,FALSE)="","",VLOOKUP(A24,'DB（シナリオ）'!$A$2:$R$217,11,FALSE))</f>
        <v>ひがしの市</v>
      </c>
      <c r="L24" s="21" t="str">
        <f>IF(VLOOKUP(A24,'DB（シナリオ）'!$A$2:$R$217,12,FALSE)="","",VLOOKUP(A24,'DB（シナリオ）'!$A$2:$R$217,12,FALSE))</f>
        <v>東西線クマ駅</v>
      </c>
      <c r="M24" s="21">
        <f>IF(VLOOKUP(A24,'DB（シナリオ）'!$A$2:$R$217,13,FALSE)="","",VLOOKUP(A24,'DB（シナリオ）'!$A$2:$R$217,13,FALSE))</f>
        <v>22</v>
      </c>
      <c r="N24" s="21" t="str">
        <f>IF(VLOOKUP(A24,'DB（シナリオ）'!$A$2:$R$217,15,FALSE)="","",VLOOKUP(A24,'DB（シナリオ）'!$A$2:$R$217,15,FALSE))</f>
        <v>夫、息子（20歳）</v>
      </c>
      <c r="O24" s="21" t="str">
        <f>IF(VLOOKUP(A24,'DB（シナリオ）'!$A$2:$R$217,16,FALSE)="","",VLOOKUP(A24,'DB（シナリオ）'!$A$2:$R$217,16,FALSE))</f>
        <v>夫：無事、息子：外出先で連絡つかず</v>
      </c>
      <c r="P24" s="21" t="str">
        <f>IF(VLOOKUP(A24,'DB（シナリオ）'!$A$2:$R$217,17,FALSE)="","",VLOOKUP(A24,'DB（シナリオ）'!$A$2:$R$217,17,FALSE))</f>
        <v/>
      </c>
      <c r="Q24" s="26" t="str">
        <f>IF(VLOOKUP(A24,'DB（シナリオ）'!$A$2:$R$217,18,FALSE)="","",VLOOKUP(A24,'DB（シナリオ）'!$A$2:$R$217,18,FALSE))</f>
        <v/>
      </c>
    </row>
    <row r="25" spans="1:17" ht="56.25" customHeight="1" x14ac:dyDescent="0.2">
      <c r="A25" s="21">
        <f t="shared" si="0"/>
        <v>124</v>
      </c>
      <c r="B25" s="21" t="str">
        <f>IF(VLOOKUP(A25,'DB（シナリオ）'!$A$2:$R$217,2,FALSE)="","",VLOOKUP(A25,'DB（シナリオ）'!$A$2:$R$217,2,FALSE))</f>
        <v>管理部</v>
      </c>
      <c r="C25" s="22" t="str">
        <f>IF(VLOOKUP(A25,'DB（シナリオ）'!$A$2:$R$217,3,FALSE)="","",VLOOKUP(A25,'DB（シナリオ）'!$A$2:$R$217,3,FALSE))</f>
        <v>経理課</v>
      </c>
      <c r="D25" s="21" t="str">
        <f>IF(VLOOKUP(A25,'DB（シナリオ）'!$A$2:$R$217,4,FALSE)="","",VLOOKUP(A25,'DB（シナリオ）'!$A$2:$R$217,4,FALSE))</f>
        <v>経理担当</v>
      </c>
      <c r="E25" s="22" t="str">
        <f>IF(VLOOKUP(A25,'DB（シナリオ）'!$A$2:$R$217,5,FALSE)="","",VLOOKUP(A25,'DB（シナリオ）'!$A$2:$R$217,5,FALSE))</f>
        <v>森</v>
      </c>
      <c r="F25" s="22" t="str">
        <f>IF(VLOOKUP(A25,'DB（シナリオ）'!$A$2:$R$217,6,FALSE)="","",VLOOKUP(A25,'DB（シナリオ）'!$A$2:$R$217,6,FALSE))</f>
        <v>男</v>
      </c>
      <c r="G25" s="22">
        <f>IF(VLOOKUP(A25,'DB（シナリオ）'!$A$2:$R$217,7,FALSE)="","",VLOOKUP(A25,'DB（シナリオ）'!$A$2:$R$217,7,FALSE))</f>
        <v>40</v>
      </c>
      <c r="H25" s="45" t="str">
        <f>IF(VLOOKUP(A25,'DB（シナリオ）'!$A$2:$R$217,8,FALSE)="","",VLOOKUP(A25,'DB（シナリオ）'!$A$2:$R$217,8,FALSE))</f>
        <v>外出中</v>
      </c>
      <c r="I25" s="21" t="str">
        <f>IF(VLOOKUP(A25,'DB（シナリオ）'!$A$2:$R$217,9,FALSE)="","",VLOOKUP(A25,'DB（シナリオ）'!$A$2:$R$217,9,FALSE))</f>
        <v/>
      </c>
      <c r="J25" s="22" t="str">
        <f>IF(VLOOKUP(A25,'DB（シナリオ）'!$A$2:$R$217,10,FALSE)="","",VLOOKUP(A25,'DB（シナリオ）'!$A$2:$R$217,10,FALSE))</f>
        <v>近所の銀行で被災。無事。</v>
      </c>
      <c r="K25" s="21" t="str">
        <f>IF(VLOOKUP(A25,'DB（シナリオ）'!$A$2:$R$217,11,FALSE)="","",VLOOKUP(A25,'DB（シナリオ）'!$A$2:$R$217,11,FALSE))</f>
        <v>ひがしの市</v>
      </c>
      <c r="L25" s="21" t="str">
        <f>IF(VLOOKUP(A25,'DB（シナリオ）'!$A$2:$R$217,12,FALSE)="","",VLOOKUP(A25,'DB（シナリオ）'!$A$2:$R$217,12,FALSE))</f>
        <v>東西線クマ駅</v>
      </c>
      <c r="M25" s="21">
        <f>IF(VLOOKUP(A25,'DB（シナリオ）'!$A$2:$R$217,13,FALSE)="","",VLOOKUP(A25,'DB（シナリオ）'!$A$2:$R$217,13,FALSE))</f>
        <v>22</v>
      </c>
      <c r="N25" s="21" t="str">
        <f>IF(VLOOKUP(A25,'DB（シナリオ）'!$A$2:$R$217,15,FALSE)="","",VLOOKUP(A25,'DB（シナリオ）'!$A$2:$R$217,15,FALSE))</f>
        <v>妻、娘(12歳）、息子(10歳)</v>
      </c>
      <c r="O25" s="21" t="str">
        <f>IF(VLOOKUP(A25,'DB（シナリオ）'!$A$2:$R$217,16,FALSE)="","",VLOOKUP(A25,'DB（シナリオ）'!$A$2:$R$217,16,FALSE))</f>
        <v>全員無事</v>
      </c>
      <c r="P25" s="21" t="str">
        <f>IF(VLOOKUP(A25,'DB（シナリオ）'!$A$2:$R$217,17,FALSE)="","",VLOOKUP(A25,'DB（シナリオ）'!$A$2:$R$217,17,FALSE))</f>
        <v/>
      </c>
      <c r="Q25" s="26" t="str">
        <f>IF(VLOOKUP(A25,'DB（シナリオ）'!$A$2:$R$217,18,FALSE)="","",VLOOKUP(A25,'DB（シナリオ）'!$A$2:$R$217,18,FALSE))</f>
        <v/>
      </c>
    </row>
    <row r="26" spans="1:17" ht="56.25" customHeight="1" x14ac:dyDescent="0.2">
      <c r="A26" s="21">
        <f t="shared" si="0"/>
        <v>125</v>
      </c>
      <c r="B26" s="21" t="str">
        <f>IF(VLOOKUP(A26,'DB（シナリオ）'!$A$2:$R$217,2,FALSE)="","",VLOOKUP(A26,'DB（シナリオ）'!$A$2:$R$217,2,FALSE))</f>
        <v>管理部</v>
      </c>
      <c r="C26" s="22" t="str">
        <f>IF(VLOOKUP(A26,'DB（シナリオ）'!$A$2:$R$217,3,FALSE)="","",VLOOKUP(A26,'DB（シナリオ）'!$A$2:$R$217,3,FALSE))</f>
        <v>経理課</v>
      </c>
      <c r="D26" s="21" t="str">
        <f>IF(VLOOKUP(A26,'DB（シナリオ）'!$A$2:$R$217,4,FALSE)="","",VLOOKUP(A26,'DB（シナリオ）'!$A$2:$R$217,4,FALSE))</f>
        <v>経理担当</v>
      </c>
      <c r="E26" s="22" t="str">
        <f>IF(VLOOKUP(A26,'DB（シナリオ）'!$A$2:$R$217,5,FALSE)="","",VLOOKUP(A26,'DB（シナリオ）'!$A$2:$R$217,5,FALSE))</f>
        <v>橋本</v>
      </c>
      <c r="F26" s="22" t="str">
        <f>IF(VLOOKUP(A26,'DB（シナリオ）'!$A$2:$R$217,6,FALSE)="","",VLOOKUP(A26,'DB（シナリオ）'!$A$2:$R$217,6,FALSE))</f>
        <v>女</v>
      </c>
      <c r="G26" s="22">
        <f>IF(VLOOKUP(A26,'DB（シナリオ）'!$A$2:$R$217,7,FALSE)="","",VLOOKUP(A26,'DB（シナリオ）'!$A$2:$R$217,7,FALSE))</f>
        <v>42</v>
      </c>
      <c r="H26" s="45" t="str">
        <f>IF(VLOOKUP(A26,'DB（シナリオ）'!$A$2:$R$217,8,FALSE)="","",VLOOKUP(A26,'DB（シナリオ）'!$A$2:$R$217,8,FALSE))</f>
        <v>在館</v>
      </c>
      <c r="I26" s="21" t="str">
        <f>IF(VLOOKUP(A26,'DB（シナリオ）'!$A$2:$R$217,9,FALSE)="","",VLOOKUP(A26,'DB（シナリオ）'!$A$2:$R$217,9,FALSE))</f>
        <v/>
      </c>
      <c r="J26" s="22" t="str">
        <f>IF(VLOOKUP(A26,'DB（シナリオ）'!$A$2:$R$217,10,FALSE)="","",VLOOKUP(A26,'DB（シナリオ）'!$A$2:$R$217,10,FALSE))</f>
        <v>社内におり、無事</v>
      </c>
      <c r="K26" s="21" t="str">
        <f>IF(VLOOKUP(A26,'DB（シナリオ）'!$A$2:$R$217,11,FALSE)="","",VLOOKUP(A26,'DB（シナリオ）'!$A$2:$R$217,11,FALSE))</f>
        <v>はまべ市</v>
      </c>
      <c r="L26" s="21" t="str">
        <f>IF(VLOOKUP(A26,'DB（シナリオ）'!$A$2:$R$217,12,FALSE)="","",VLOOKUP(A26,'DB（シナリオ）'!$A$2:$R$217,12,FALSE))</f>
        <v>東西線かぶと駅</v>
      </c>
      <c r="M26" s="21">
        <f>IF(VLOOKUP(A26,'DB（シナリオ）'!$A$2:$R$217,13,FALSE)="","",VLOOKUP(A26,'DB（シナリオ）'!$A$2:$R$217,13,FALSE))</f>
        <v>30</v>
      </c>
      <c r="N26" s="21" t="str">
        <f>IF(VLOOKUP(A26,'DB（シナリオ）'!$A$2:$R$217,15,FALSE)="","",VLOOKUP(A26,'DB（シナリオ）'!$A$2:$R$217,15,FALSE))</f>
        <v>夫、息子（16歳）</v>
      </c>
      <c r="O26" s="21" t="str">
        <f>IF(VLOOKUP(A26,'DB（シナリオ）'!$A$2:$R$217,16,FALSE)="","",VLOOKUP(A26,'DB（シナリオ）'!$A$2:$R$217,16,FALSE))</f>
        <v>全員無事</v>
      </c>
      <c r="P26" s="21" t="str">
        <f>IF(VLOOKUP(A26,'DB（シナリオ）'!$A$2:$R$217,17,FALSE)="","",VLOOKUP(A26,'DB（シナリオ）'!$A$2:$R$217,17,FALSE))</f>
        <v/>
      </c>
      <c r="Q26" s="26" t="str">
        <f>IF(VLOOKUP(A26,'DB（シナリオ）'!$A$2:$R$217,18,FALSE)="","",VLOOKUP(A26,'DB（シナリオ）'!$A$2:$R$217,18,FALSE))</f>
        <v/>
      </c>
    </row>
    <row r="27" spans="1:17" ht="56.25" customHeight="1" x14ac:dyDescent="0.2">
      <c r="A27" s="21">
        <f t="shared" si="0"/>
        <v>126</v>
      </c>
      <c r="B27" s="21" t="str">
        <f>IF(VLOOKUP(A27,'DB（シナリオ）'!$A$2:$R$217,2,FALSE)="","",VLOOKUP(A27,'DB（シナリオ）'!$A$2:$R$217,2,FALSE))</f>
        <v>管理部</v>
      </c>
      <c r="C27" s="22" t="str">
        <f>IF(VLOOKUP(A27,'DB（シナリオ）'!$A$2:$R$217,3,FALSE)="","",VLOOKUP(A27,'DB（シナリオ）'!$A$2:$R$217,3,FALSE))</f>
        <v>経理課</v>
      </c>
      <c r="D27" s="21" t="str">
        <f>IF(VLOOKUP(A27,'DB（シナリオ）'!$A$2:$R$217,4,FALSE)="","",VLOOKUP(A27,'DB（シナリオ）'!$A$2:$R$217,4,FALSE))</f>
        <v>経理担当</v>
      </c>
      <c r="E27" s="22" t="str">
        <f>IF(VLOOKUP(A27,'DB（シナリオ）'!$A$2:$R$217,5,FALSE)="","",VLOOKUP(A27,'DB（シナリオ）'!$A$2:$R$217,5,FALSE))</f>
        <v>有本</v>
      </c>
      <c r="F27" s="22" t="str">
        <f>IF(VLOOKUP(A27,'DB（シナリオ）'!$A$2:$R$217,6,FALSE)="","",VLOOKUP(A27,'DB（シナリオ）'!$A$2:$R$217,6,FALSE))</f>
        <v>男</v>
      </c>
      <c r="G27" s="22">
        <f>IF(VLOOKUP(A27,'DB（シナリオ）'!$A$2:$R$217,7,FALSE)="","",VLOOKUP(A27,'DB（シナリオ）'!$A$2:$R$217,7,FALSE))</f>
        <v>35</v>
      </c>
      <c r="H27" s="45" t="str">
        <f>IF(VLOOKUP(A27,'DB（シナリオ）'!$A$2:$R$217,8,FALSE)="","",VLOOKUP(A27,'DB（シナリオ）'!$A$2:$R$217,8,FALSE))</f>
        <v>在館</v>
      </c>
      <c r="I27" s="21" t="str">
        <f>IF(VLOOKUP(A27,'DB（シナリオ）'!$A$2:$R$217,9,FALSE)="","",VLOOKUP(A27,'DB（シナリオ）'!$A$2:$R$217,9,FALSE))</f>
        <v/>
      </c>
      <c r="J27" s="22" t="str">
        <f>IF(VLOOKUP(A27,'DB（シナリオ）'!$A$2:$R$217,10,FALSE)="","",VLOOKUP(A27,'DB（シナリオ）'!$A$2:$R$217,10,FALSE))</f>
        <v>社内におり、無事</v>
      </c>
      <c r="K27" s="21" t="str">
        <f>IF(VLOOKUP(A27,'DB（シナリオ）'!$A$2:$R$217,11,FALSE)="","",VLOOKUP(A27,'DB（シナリオ）'!$A$2:$R$217,11,FALSE))</f>
        <v>はまべ市</v>
      </c>
      <c r="L27" s="21" t="str">
        <f>IF(VLOOKUP(A27,'DB（シナリオ）'!$A$2:$R$217,12,FALSE)="","",VLOOKUP(A27,'DB（シナリオ）'!$A$2:$R$217,12,FALSE))</f>
        <v>南北線まぐろ駅</v>
      </c>
      <c r="M27" s="21">
        <f>IF(VLOOKUP(A27,'DB（シナリオ）'!$A$2:$R$217,13,FALSE)="","",VLOOKUP(A27,'DB（シナリオ）'!$A$2:$R$217,13,FALSE))</f>
        <v>15</v>
      </c>
      <c r="N27" s="21" t="str">
        <f>IF(VLOOKUP(A27,'DB（シナリオ）'!$A$2:$R$217,15,FALSE)="","",VLOOKUP(A27,'DB（シナリオ）'!$A$2:$R$217,15,FALSE))</f>
        <v>妻</v>
      </c>
      <c r="O27" s="21" t="str">
        <f>IF(VLOOKUP(A27,'DB（シナリオ）'!$A$2:$R$217,16,FALSE)="","",VLOOKUP(A27,'DB（シナリオ）'!$A$2:$R$217,16,FALSE))</f>
        <v>無事</v>
      </c>
      <c r="P27" s="21" t="str">
        <f>IF(VLOOKUP(A27,'DB（シナリオ）'!$A$2:$R$217,17,FALSE)="","",VLOOKUP(A27,'DB（シナリオ）'!$A$2:$R$217,17,FALSE))</f>
        <v/>
      </c>
      <c r="Q27" s="26" t="str">
        <f>IF(VLOOKUP(A27,'DB（シナリオ）'!$A$2:$R$217,18,FALSE)="","",VLOOKUP(A27,'DB（シナリオ）'!$A$2:$R$217,18,FALSE))</f>
        <v/>
      </c>
    </row>
    <row r="28" spans="1:17" ht="56.25" customHeight="1" x14ac:dyDescent="0.2">
      <c r="A28" s="21">
        <f t="shared" si="0"/>
        <v>127</v>
      </c>
      <c r="B28" s="21" t="str">
        <f>IF(VLOOKUP(A28,'DB（シナリオ）'!$A$2:$R$217,2,FALSE)="","",VLOOKUP(A28,'DB（シナリオ）'!$A$2:$R$217,2,FALSE))</f>
        <v>管理部</v>
      </c>
      <c r="C28" s="22" t="str">
        <f>IF(VLOOKUP(A28,'DB（シナリオ）'!$A$2:$R$217,3,FALSE)="","",VLOOKUP(A28,'DB（シナリオ）'!$A$2:$R$217,3,FALSE))</f>
        <v>経理課</v>
      </c>
      <c r="D28" s="21" t="str">
        <f>IF(VLOOKUP(A28,'DB（シナリオ）'!$A$2:$R$217,4,FALSE)="","",VLOOKUP(A28,'DB（シナリオ）'!$A$2:$R$217,4,FALSE))</f>
        <v>経理担当</v>
      </c>
      <c r="E28" s="22" t="str">
        <f>IF(VLOOKUP(A28,'DB（シナリオ）'!$A$2:$R$217,5,FALSE)="","",VLOOKUP(A28,'DB（シナリオ）'!$A$2:$R$217,5,FALSE))</f>
        <v>菊間</v>
      </c>
      <c r="F28" s="22" t="str">
        <f>IF(VLOOKUP(A28,'DB（シナリオ）'!$A$2:$R$217,6,FALSE)="","",VLOOKUP(A28,'DB（シナリオ）'!$A$2:$R$217,6,FALSE))</f>
        <v>男</v>
      </c>
      <c r="G28" s="22">
        <f>IF(VLOOKUP(A28,'DB（シナリオ）'!$A$2:$R$217,7,FALSE)="","",VLOOKUP(A28,'DB（シナリオ）'!$A$2:$R$217,7,FALSE))</f>
        <v>29</v>
      </c>
      <c r="H28" s="45" t="s">
        <v>1689</v>
      </c>
      <c r="I28" s="21" t="str">
        <f>IF(VLOOKUP(A28,'DB（シナリオ）'!$A$2:$R$217,9,FALSE)="","",VLOOKUP(A28,'DB（シナリオ）'!$A$2:$R$217,9,FALSE))</f>
        <v/>
      </c>
      <c r="J28" s="22" t="s">
        <v>1692</v>
      </c>
      <c r="K28" s="21" t="str">
        <f>IF(VLOOKUP(A28,'DB（シナリオ）'!$A$2:$R$217,11,FALSE)="","",VLOOKUP(A28,'DB（シナリオ）'!$A$2:$R$217,11,FALSE))</f>
        <v>はまべ市</v>
      </c>
      <c r="L28" s="21" t="str">
        <f>IF(VLOOKUP(A28,'DB（シナリオ）'!$A$2:$R$217,12,FALSE)="","",VLOOKUP(A28,'DB（シナリオ）'!$A$2:$R$217,12,FALSE))</f>
        <v>東西線かぶと駅</v>
      </c>
      <c r="M28" s="21">
        <f>IF(VLOOKUP(A28,'DB（シナリオ）'!$A$2:$R$217,13,FALSE)="","",VLOOKUP(A28,'DB（シナリオ）'!$A$2:$R$217,13,FALSE))</f>
        <v>30</v>
      </c>
      <c r="N28" s="21" t="str">
        <f>IF(VLOOKUP(A28,'DB（シナリオ）'!$A$2:$R$217,15,FALSE)="","",VLOOKUP(A28,'DB（シナリオ）'!$A$2:$R$217,15,FALSE))</f>
        <v>独身、一人暮らし</v>
      </c>
      <c r="O28" s="21" t="str">
        <f>IF(VLOOKUP(A28,'DB（シナリオ）'!$A$2:$R$217,16,FALSE)="","",VLOOKUP(A28,'DB（シナリオ）'!$A$2:$R$217,16,FALSE))</f>
        <v/>
      </c>
      <c r="P28" s="21" t="str">
        <f>IF(VLOOKUP(A28,'DB（シナリオ）'!$A$2:$R$217,17,FALSE)="","",VLOOKUP(A28,'DB（シナリオ）'!$A$2:$R$217,17,FALSE))</f>
        <v/>
      </c>
      <c r="Q28" s="26" t="str">
        <f>IF(VLOOKUP(A28,'DB（シナリオ）'!$A$2:$R$217,18,FALSE)="","",VLOOKUP(A28,'DB（シナリオ）'!$A$2:$R$217,18,FALSE))</f>
        <v/>
      </c>
    </row>
    <row r="29" spans="1:17" ht="56.25" customHeight="1" x14ac:dyDescent="0.2">
      <c r="A29" s="21">
        <f t="shared" si="0"/>
        <v>128</v>
      </c>
      <c r="B29" s="21" t="str">
        <f>IF(VLOOKUP(A29,'DB（シナリオ）'!$A$2:$R$217,2,FALSE)="","",VLOOKUP(A29,'DB（シナリオ）'!$A$2:$R$217,2,FALSE))</f>
        <v>管理部</v>
      </c>
      <c r="C29" s="22" t="str">
        <f>IF(VLOOKUP(A29,'DB（シナリオ）'!$A$2:$R$217,3,FALSE)="","",VLOOKUP(A29,'DB（シナリオ）'!$A$2:$R$217,3,FALSE))</f>
        <v>経理課</v>
      </c>
      <c r="D29" s="21" t="str">
        <f>IF(VLOOKUP(A29,'DB（シナリオ）'!$A$2:$R$217,4,FALSE)="","",VLOOKUP(A29,'DB（シナリオ）'!$A$2:$R$217,4,FALSE))</f>
        <v>経理担当</v>
      </c>
      <c r="E29" s="22" t="str">
        <f>IF(VLOOKUP(A29,'DB（シナリオ）'!$A$2:$R$217,5,FALSE)="","",VLOOKUP(A29,'DB（シナリオ）'!$A$2:$R$217,5,FALSE))</f>
        <v>和歌山</v>
      </c>
      <c r="F29" s="22" t="str">
        <f>IF(VLOOKUP(A29,'DB（シナリオ）'!$A$2:$R$217,6,FALSE)="","",VLOOKUP(A29,'DB（シナリオ）'!$A$2:$R$217,6,FALSE))</f>
        <v>女</v>
      </c>
      <c r="G29" s="22">
        <f>IF(VLOOKUP(A29,'DB（シナリオ）'!$A$2:$R$217,7,FALSE)="","",VLOOKUP(A29,'DB（シナリオ）'!$A$2:$R$217,7,FALSE))</f>
        <v>29</v>
      </c>
      <c r="H29" s="45" t="s">
        <v>1689</v>
      </c>
      <c r="I29" s="21" t="str">
        <f>IF(VLOOKUP(A29,'DB（シナリオ）'!$A$2:$R$217,9,FALSE)="","",VLOOKUP(A29,'DB（シナリオ）'!$A$2:$R$217,9,FALSE))</f>
        <v/>
      </c>
      <c r="J29" s="22" t="s">
        <v>1691</v>
      </c>
      <c r="K29" s="21" t="str">
        <f>IF(VLOOKUP(A29,'DB（シナリオ）'!$A$2:$R$217,11,FALSE)="","",VLOOKUP(A29,'DB（シナリオ）'!$A$2:$R$217,11,FALSE))</f>
        <v>にしやま市</v>
      </c>
      <c r="L29" s="21" t="str">
        <f>IF(VLOOKUP(A29,'DB（シナリオ）'!$A$2:$R$217,12,FALSE)="","",VLOOKUP(A29,'DB（シナリオ）'!$A$2:$R$217,12,FALSE))</f>
        <v>東西線てんとう駅</v>
      </c>
      <c r="M29" s="21">
        <f>IF(VLOOKUP(A29,'DB（シナリオ）'!$A$2:$R$217,13,FALSE)="","",VLOOKUP(A29,'DB（シナリオ）'!$A$2:$R$217,13,FALSE))</f>
        <v>10</v>
      </c>
      <c r="N29" s="21" t="str">
        <f>IF(VLOOKUP(A29,'DB（シナリオ）'!$A$2:$R$217,15,FALSE)="","",VLOOKUP(A29,'DB（シナリオ）'!$A$2:$R$217,15,FALSE))</f>
        <v>独身、一人暮らし</v>
      </c>
      <c r="O29" s="21" t="str">
        <f>IF(VLOOKUP(A29,'DB（シナリオ）'!$A$2:$R$217,16,FALSE)="","",VLOOKUP(A29,'DB（シナリオ）'!$A$2:$R$217,16,FALSE))</f>
        <v/>
      </c>
      <c r="P29" s="21" t="str">
        <f>IF(VLOOKUP(A29,'DB（シナリオ）'!$A$2:$R$217,17,FALSE)="","",VLOOKUP(A29,'DB（シナリオ）'!$A$2:$R$217,17,FALSE))</f>
        <v/>
      </c>
      <c r="Q29" s="26" t="str">
        <f>IF(VLOOKUP(A29,'DB（シナリオ）'!$A$2:$R$217,18,FALSE)="","",VLOOKUP(A29,'DB（シナリオ）'!$A$2:$R$217,18,FALSE))</f>
        <v/>
      </c>
    </row>
    <row r="30" spans="1:17" ht="56.25" customHeight="1" x14ac:dyDescent="0.2">
      <c r="A30" s="21">
        <f t="shared" si="0"/>
        <v>129</v>
      </c>
      <c r="B30" s="21" t="str">
        <f>IF(VLOOKUP(A30,'DB（シナリオ）'!$A$2:$R$217,2,FALSE)="","",VLOOKUP(A30,'DB（シナリオ）'!$A$2:$R$217,2,FALSE))</f>
        <v>管理部</v>
      </c>
      <c r="C30" s="22" t="str">
        <f>IF(VLOOKUP(A30,'DB（シナリオ）'!$A$2:$R$217,3,FALSE)="","",VLOOKUP(A30,'DB（シナリオ）'!$A$2:$R$217,3,FALSE))</f>
        <v>経営企画課</v>
      </c>
      <c r="D30" s="21" t="str">
        <f>IF(VLOOKUP(A30,'DB（シナリオ）'!$A$2:$R$217,4,FALSE)="","",VLOOKUP(A30,'DB（シナリオ）'!$A$2:$R$217,4,FALSE))</f>
        <v>課長【対策本部】</v>
      </c>
      <c r="E30" s="22" t="str">
        <f>IF(VLOOKUP(A30,'DB（シナリオ）'!$A$2:$R$217,5,FALSE)="","",VLOOKUP(A30,'DB（シナリオ）'!$A$2:$R$217,5,FALSE))</f>
        <v>岩谷</v>
      </c>
      <c r="F30" s="22" t="str">
        <f>IF(VLOOKUP(A30,'DB（シナリオ）'!$A$2:$R$217,6,FALSE)="","",VLOOKUP(A30,'DB（シナリオ）'!$A$2:$R$217,6,FALSE))</f>
        <v>男</v>
      </c>
      <c r="G30" s="22">
        <f>IF(VLOOKUP(A30,'DB（シナリオ）'!$A$2:$R$217,7,FALSE)="","",VLOOKUP(A30,'DB（シナリオ）'!$A$2:$R$217,7,FALSE))</f>
        <v>50</v>
      </c>
      <c r="H30" s="45" t="str">
        <f>IF(VLOOKUP(A30,'DB（シナリオ）'!$A$2:$R$217,8,FALSE)="","",VLOOKUP(A30,'DB（シナリオ）'!$A$2:$R$217,8,FALSE))</f>
        <v>在館</v>
      </c>
      <c r="I30" s="21" t="str">
        <f>IF(VLOOKUP(A30,'DB（シナリオ）'!$A$2:$R$217,9,FALSE)="","",VLOOKUP(A30,'DB（シナリオ）'!$A$2:$R$217,9,FALSE))</f>
        <v/>
      </c>
      <c r="J30" s="22" t="str">
        <f>IF(VLOOKUP(A30,'DB（シナリオ）'!$A$2:$R$217,10,FALSE)="","",VLOOKUP(A30,'DB（シナリオ）'!$A$2:$R$217,10,FALSE))</f>
        <v>社内におり、無事</v>
      </c>
      <c r="K30" s="21" t="str">
        <f>IF(VLOOKUP(A30,'DB（シナリオ）'!$A$2:$R$217,11,FALSE)="","",VLOOKUP(A30,'DB（シナリオ）'!$A$2:$R$217,11,FALSE))</f>
        <v>ひがしの市</v>
      </c>
      <c r="L30" s="21" t="str">
        <f>IF(VLOOKUP(A30,'DB（シナリオ）'!$A$2:$R$217,12,FALSE)="","",VLOOKUP(A30,'DB（シナリオ）'!$A$2:$R$217,12,FALSE))</f>
        <v>東西線クマ駅</v>
      </c>
      <c r="M30" s="21">
        <f>IF(VLOOKUP(A30,'DB（シナリオ）'!$A$2:$R$217,13,FALSE)="","",VLOOKUP(A30,'DB（シナリオ）'!$A$2:$R$217,13,FALSE))</f>
        <v>22</v>
      </c>
      <c r="N30" s="21" t="str">
        <f>IF(VLOOKUP(A30,'DB（シナリオ）'!$A$2:$R$217,15,FALSE)="","",VLOOKUP(A30,'DB（シナリオ）'!$A$2:$R$217,15,FALSE))</f>
        <v>妻,息子(14歳)</v>
      </c>
      <c r="O30" s="21" t="str">
        <f>IF(VLOOKUP(A30,'DB（シナリオ）'!$A$2:$R$217,16,FALSE)="","",VLOOKUP(A30,'DB（シナリオ）'!$A$2:$R$217,16,FALSE))</f>
        <v>全員無事</v>
      </c>
      <c r="P30" s="21" t="str">
        <f>IF(VLOOKUP(A30,'DB（シナリオ）'!$A$2:$R$217,17,FALSE)="","",VLOOKUP(A30,'DB（シナリオ）'!$A$2:$R$217,17,FALSE))</f>
        <v/>
      </c>
      <c r="Q30" s="26" t="str">
        <f>IF(VLOOKUP(A30,'DB（シナリオ）'!$A$2:$R$217,18,FALSE)="","",VLOOKUP(A30,'DB（シナリオ）'!$A$2:$R$217,18,FALSE))</f>
        <v/>
      </c>
    </row>
    <row r="31" spans="1:17" ht="56.25" customHeight="1" x14ac:dyDescent="0.2">
      <c r="A31" s="21">
        <f t="shared" si="0"/>
        <v>130</v>
      </c>
      <c r="B31" s="21" t="str">
        <f>IF(VLOOKUP(A31,'DB（シナリオ）'!$A$2:$R$217,2,FALSE)="","",VLOOKUP(A31,'DB（シナリオ）'!$A$2:$R$217,2,FALSE))</f>
        <v>管理部</v>
      </c>
      <c r="C31" s="22" t="str">
        <f>IF(VLOOKUP(A31,'DB（シナリオ）'!$A$2:$R$217,3,FALSE)="","",VLOOKUP(A31,'DB（シナリオ）'!$A$2:$R$217,3,FALSE))</f>
        <v>経営企画課</v>
      </c>
      <c r="D31" s="21" t="str">
        <f>IF(VLOOKUP(A31,'DB（シナリオ）'!$A$2:$R$217,4,FALSE)="","",VLOOKUP(A31,'DB（シナリオ）'!$A$2:$R$217,4,FALSE))</f>
        <v>広報担当</v>
      </c>
      <c r="E31" s="22" t="str">
        <f>IF(VLOOKUP(A31,'DB（シナリオ）'!$A$2:$R$217,5,FALSE)="","",VLOOKUP(A31,'DB（シナリオ）'!$A$2:$R$217,5,FALSE))</f>
        <v>小沼</v>
      </c>
      <c r="F31" s="22" t="str">
        <f>IF(VLOOKUP(A31,'DB（シナリオ）'!$A$2:$R$217,6,FALSE)="","",VLOOKUP(A31,'DB（シナリオ）'!$A$2:$R$217,6,FALSE))</f>
        <v>女</v>
      </c>
      <c r="G31" s="22">
        <f>IF(VLOOKUP(A31,'DB（シナリオ）'!$A$2:$R$217,7,FALSE)="","",VLOOKUP(A31,'DB（シナリオ）'!$A$2:$R$217,7,FALSE))</f>
        <v>45</v>
      </c>
      <c r="H31" s="45" t="s">
        <v>1689</v>
      </c>
      <c r="I31" s="21" t="str">
        <f>IF(VLOOKUP(A31,'DB（シナリオ）'!$A$2:$R$217,9,FALSE)="","",VLOOKUP(A31,'DB（シナリオ）'!$A$2:$R$217,9,FALSE))</f>
        <v/>
      </c>
      <c r="J31" s="22" t="s">
        <v>1691</v>
      </c>
      <c r="K31" s="21" t="str">
        <f>IF(VLOOKUP(A31,'DB（シナリオ）'!$A$2:$R$217,11,FALSE)="","",VLOOKUP(A31,'DB（シナリオ）'!$A$2:$R$217,11,FALSE))</f>
        <v>ひがしの市</v>
      </c>
      <c r="L31" s="21" t="str">
        <f>IF(VLOOKUP(A31,'DB（シナリオ）'!$A$2:$R$217,12,FALSE)="","",VLOOKUP(A31,'DB（シナリオ）'!$A$2:$R$217,12,FALSE))</f>
        <v>南北線メロン駅</v>
      </c>
      <c r="M31" s="21">
        <f>IF(VLOOKUP(A31,'DB（シナリオ）'!$A$2:$R$217,13,FALSE)="","",VLOOKUP(A31,'DB（シナリオ）'!$A$2:$R$217,13,FALSE))</f>
        <v>15</v>
      </c>
      <c r="N31" s="21" t="str">
        <f>IF(VLOOKUP(A31,'DB（シナリオ）'!$A$2:$R$217,15,FALSE)="","",VLOOKUP(A31,'DB（シナリオ）'!$A$2:$R$217,15,FALSE))</f>
        <v>独身、息子(20歳）と同居</v>
      </c>
      <c r="O31" s="21" t="str">
        <f>IF(VLOOKUP(A31,'DB（シナリオ）'!$A$2:$R$217,16,FALSE)="","",VLOOKUP(A31,'DB（シナリオ）'!$A$2:$R$217,16,FALSE))</f>
        <v>無事</v>
      </c>
      <c r="P31" s="21" t="str">
        <f>IF(VLOOKUP(A31,'DB（シナリオ）'!$A$2:$R$217,17,FALSE)="","",VLOOKUP(A31,'DB（シナリオ）'!$A$2:$R$217,17,FALSE))</f>
        <v/>
      </c>
      <c r="Q31" s="26" t="str">
        <f>IF(VLOOKUP(A31,'DB（シナリオ）'!$A$2:$R$217,18,FALSE)="","",VLOOKUP(A31,'DB（シナリオ）'!$A$2:$R$217,18,FALSE))</f>
        <v/>
      </c>
    </row>
    <row r="32" spans="1:17" ht="56.25" customHeight="1" x14ac:dyDescent="0.2">
      <c r="A32" s="21">
        <f t="shared" si="0"/>
        <v>131</v>
      </c>
      <c r="B32" s="21" t="str">
        <f>IF(VLOOKUP(A32,'DB（シナリオ）'!$A$2:$R$217,2,FALSE)="","",VLOOKUP(A32,'DB（シナリオ）'!$A$2:$R$217,2,FALSE))</f>
        <v>管理部</v>
      </c>
      <c r="C32" s="22" t="str">
        <f>IF(VLOOKUP(A32,'DB（シナリオ）'!$A$2:$R$217,3,FALSE)="","",VLOOKUP(A32,'DB（シナリオ）'!$A$2:$R$217,3,FALSE))</f>
        <v>経営企画課</v>
      </c>
      <c r="D32" s="21" t="str">
        <f>IF(VLOOKUP(A32,'DB（シナリオ）'!$A$2:$R$217,4,FALSE)="","",VLOOKUP(A32,'DB（シナリオ）'!$A$2:$R$217,4,FALSE))</f>
        <v>広報担当</v>
      </c>
      <c r="E32" s="22" t="str">
        <f>IF(VLOOKUP(A32,'DB（シナリオ）'!$A$2:$R$217,5,FALSE)="","",VLOOKUP(A32,'DB（シナリオ）'!$A$2:$R$217,5,FALSE))</f>
        <v>棚橋</v>
      </c>
      <c r="F32" s="22" t="str">
        <f>IF(VLOOKUP(A32,'DB（シナリオ）'!$A$2:$R$217,6,FALSE)="","",VLOOKUP(A32,'DB（シナリオ）'!$A$2:$R$217,6,FALSE))</f>
        <v>男</v>
      </c>
      <c r="G32" s="22">
        <f>IF(VLOOKUP(A32,'DB（シナリオ）'!$A$2:$R$217,7,FALSE)="","",VLOOKUP(A32,'DB（シナリオ）'!$A$2:$R$217,7,FALSE))</f>
        <v>58</v>
      </c>
      <c r="H32" s="45" t="str">
        <f>IF(VLOOKUP(A32,'DB（シナリオ）'!$A$2:$R$217,8,FALSE)="","",VLOOKUP(A32,'DB（シナリオ）'!$A$2:$R$217,8,FALSE))</f>
        <v>在館</v>
      </c>
      <c r="I32" s="21" t="str">
        <f>IF(VLOOKUP(A32,'DB（シナリオ）'!$A$2:$R$217,9,FALSE)="","",VLOOKUP(A32,'DB（シナリオ）'!$A$2:$R$217,9,FALSE))</f>
        <v/>
      </c>
      <c r="J32" s="22" t="str">
        <f>IF(VLOOKUP(A32,'DB（シナリオ）'!$A$2:$R$217,10,FALSE)="","",VLOOKUP(A32,'DB（シナリオ）'!$A$2:$R$217,10,FALSE))</f>
        <v>社内におり、無事</v>
      </c>
      <c r="K32" s="21" t="str">
        <f>IF(VLOOKUP(A32,'DB（シナリオ）'!$A$2:$R$217,11,FALSE)="","",VLOOKUP(A32,'DB（シナリオ）'!$A$2:$R$217,11,FALSE))</f>
        <v>にしやま市</v>
      </c>
      <c r="L32" s="21" t="str">
        <f>IF(VLOOKUP(A32,'DB（シナリオ）'!$A$2:$R$217,12,FALSE)="","",VLOOKUP(A32,'DB（シナリオ）'!$A$2:$R$217,12,FALSE))</f>
        <v>東西線はち駅</v>
      </c>
      <c r="M32" s="21">
        <f>IF(VLOOKUP(A32,'DB（シナリオ）'!$A$2:$R$217,13,FALSE)="","",VLOOKUP(A32,'DB（シナリオ）'!$A$2:$R$217,13,FALSE))</f>
        <v>15</v>
      </c>
      <c r="N32" s="21" t="str">
        <f>IF(VLOOKUP(A32,'DB（シナリオ）'!$A$2:$R$217,15,FALSE)="","",VLOOKUP(A32,'DB（シナリオ）'!$A$2:$R$217,15,FALSE))</f>
        <v>妻、娘（28歳）と同居</v>
      </c>
      <c r="O32" s="21" t="str">
        <f>IF(VLOOKUP(A32,'DB（シナリオ）'!$A$2:$R$217,16,FALSE)="","",VLOOKUP(A32,'DB（シナリオ）'!$A$2:$R$217,16,FALSE))</f>
        <v>全員無事</v>
      </c>
      <c r="P32" s="21" t="str">
        <f>IF(VLOOKUP(A32,'DB（シナリオ）'!$A$2:$R$217,17,FALSE)="","",VLOOKUP(A32,'DB（シナリオ）'!$A$2:$R$217,17,FALSE))</f>
        <v/>
      </c>
      <c r="Q32" s="26" t="str">
        <f>IF(VLOOKUP(A32,'DB（シナリオ）'!$A$2:$R$217,18,FALSE)="","",VLOOKUP(A32,'DB（シナリオ）'!$A$2:$R$217,18,FALSE))</f>
        <v/>
      </c>
    </row>
    <row r="33" spans="1:17" ht="56.25" customHeight="1" x14ac:dyDescent="0.2">
      <c r="A33" s="21">
        <f t="shared" si="0"/>
        <v>132</v>
      </c>
      <c r="B33" s="21" t="str">
        <f>IF(VLOOKUP(A33,'DB（シナリオ）'!$A$2:$R$217,2,FALSE)="","",VLOOKUP(A33,'DB（シナリオ）'!$A$2:$R$217,2,FALSE))</f>
        <v>管理部</v>
      </c>
      <c r="C33" s="22" t="str">
        <f>IF(VLOOKUP(A33,'DB（シナリオ）'!$A$2:$R$217,3,FALSE)="","",VLOOKUP(A33,'DB（シナリオ）'!$A$2:$R$217,3,FALSE))</f>
        <v>経営企画課</v>
      </c>
      <c r="D33" s="21" t="str">
        <f>IF(VLOOKUP(A33,'DB（シナリオ）'!$A$2:$R$217,4,FALSE)="","",VLOOKUP(A33,'DB（シナリオ）'!$A$2:$R$217,4,FALSE))</f>
        <v/>
      </c>
      <c r="E33" s="22" t="str">
        <f>IF(VLOOKUP(A33,'DB（シナリオ）'!$A$2:$R$217,5,FALSE)="","",VLOOKUP(A33,'DB（シナリオ）'!$A$2:$R$217,5,FALSE))</f>
        <v>博多</v>
      </c>
      <c r="F33" s="22" t="str">
        <f>IF(VLOOKUP(A33,'DB（シナリオ）'!$A$2:$R$217,6,FALSE)="","",VLOOKUP(A33,'DB（シナリオ）'!$A$2:$R$217,6,FALSE))</f>
        <v>男</v>
      </c>
      <c r="G33" s="22">
        <f>IF(VLOOKUP(A33,'DB（シナリオ）'!$A$2:$R$217,7,FALSE)="","",VLOOKUP(A33,'DB（シナリオ）'!$A$2:$R$217,7,FALSE))</f>
        <v>27</v>
      </c>
      <c r="H33" s="45" t="str">
        <f>IF(VLOOKUP(A33,'DB（シナリオ）'!$A$2:$R$217,8,FALSE)="","",VLOOKUP(A33,'DB（シナリオ）'!$A$2:$R$217,8,FALSE))</f>
        <v>在館</v>
      </c>
      <c r="I33" s="21" t="str">
        <f>IF(VLOOKUP(A33,'DB（シナリオ）'!$A$2:$R$217,9,FALSE)="","",VLOOKUP(A33,'DB（シナリオ）'!$A$2:$R$217,9,FALSE))</f>
        <v/>
      </c>
      <c r="J33" s="22" t="str">
        <f>IF(VLOOKUP(A33,'DB（シナリオ）'!$A$2:$R$217,10,FALSE)="","",VLOOKUP(A33,'DB（シナリオ）'!$A$2:$R$217,10,FALSE))</f>
        <v>社内におり、無事</v>
      </c>
      <c r="K33" s="21" t="str">
        <f>IF(VLOOKUP(A33,'DB（シナリオ）'!$A$2:$R$217,11,FALSE)="","",VLOOKUP(A33,'DB（シナリオ）'!$A$2:$R$217,11,FALSE))</f>
        <v>ひがしの市</v>
      </c>
      <c r="L33" s="21" t="str">
        <f>IF(VLOOKUP(A33,'DB（シナリオ）'!$A$2:$R$217,12,FALSE)="","",VLOOKUP(A33,'DB（シナリオ）'!$A$2:$R$217,12,FALSE))</f>
        <v>南北線リンゴ駅</v>
      </c>
      <c r="M33" s="21">
        <f>IF(VLOOKUP(A33,'DB（シナリオ）'!$A$2:$R$217,13,FALSE)="","",VLOOKUP(A33,'DB（シナリオ）'!$A$2:$R$217,13,FALSE))</f>
        <v>12</v>
      </c>
      <c r="N33" s="21" t="str">
        <f>IF(VLOOKUP(A33,'DB（シナリオ）'!$A$2:$R$217,15,FALSE)="","",VLOOKUP(A33,'DB（シナリオ）'!$A$2:$R$217,15,FALSE))</f>
        <v>独身、一人暮らし</v>
      </c>
      <c r="O33" s="21" t="str">
        <f>IF(VLOOKUP(A33,'DB（シナリオ）'!$A$2:$R$217,16,FALSE)="","",VLOOKUP(A33,'DB（シナリオ）'!$A$2:$R$217,16,FALSE))</f>
        <v/>
      </c>
      <c r="P33" s="21" t="str">
        <f>IF(VLOOKUP(A33,'DB（シナリオ）'!$A$2:$R$217,17,FALSE)="","",VLOOKUP(A33,'DB（シナリオ）'!$A$2:$R$217,17,FALSE))</f>
        <v/>
      </c>
      <c r="Q33" s="26" t="str">
        <f>IF(VLOOKUP(A33,'DB（シナリオ）'!$A$2:$R$217,18,FALSE)="","",VLOOKUP(A33,'DB（シナリオ）'!$A$2:$R$217,18,FALSE))</f>
        <v/>
      </c>
    </row>
    <row r="34" spans="1:17" ht="56.25" customHeight="1" x14ac:dyDescent="0.2">
      <c r="A34" s="21">
        <f t="shared" si="0"/>
        <v>133</v>
      </c>
      <c r="B34" s="21" t="str">
        <f>IF(VLOOKUP(A34,'DB（シナリオ）'!$A$2:$R$217,2,FALSE)="","",VLOOKUP(A34,'DB（シナリオ）'!$A$2:$R$217,2,FALSE))</f>
        <v>管理部</v>
      </c>
      <c r="C34" s="22" t="str">
        <f>IF(VLOOKUP(A34,'DB（シナリオ）'!$A$2:$R$217,3,FALSE)="","",VLOOKUP(A34,'DB（シナリオ）'!$A$2:$R$217,3,FALSE))</f>
        <v>経営企画課</v>
      </c>
      <c r="D34" s="21" t="str">
        <f>IF(VLOOKUP(A34,'DB（シナリオ）'!$A$2:$R$217,4,FALSE)="","",VLOOKUP(A34,'DB（シナリオ）'!$A$2:$R$217,4,FALSE))</f>
        <v/>
      </c>
      <c r="E34" s="22" t="str">
        <f>IF(VLOOKUP(A34,'DB（シナリオ）'!$A$2:$R$217,5,FALSE)="","",VLOOKUP(A34,'DB（シナリオ）'!$A$2:$R$217,5,FALSE))</f>
        <v>関</v>
      </c>
      <c r="F34" s="22" t="str">
        <f>IF(VLOOKUP(A34,'DB（シナリオ）'!$A$2:$R$217,6,FALSE)="","",VLOOKUP(A34,'DB（シナリオ）'!$A$2:$R$217,6,FALSE))</f>
        <v>男</v>
      </c>
      <c r="G34" s="22">
        <f>IF(VLOOKUP(A34,'DB（シナリオ）'!$A$2:$R$217,7,FALSE)="","",VLOOKUP(A34,'DB（シナリオ）'!$A$2:$R$217,7,FALSE))</f>
        <v>25</v>
      </c>
      <c r="H34" s="45" t="str">
        <f>IF(VLOOKUP(A34,'DB（シナリオ）'!$A$2:$R$217,8,FALSE)="","",VLOOKUP(A34,'DB（シナリオ）'!$A$2:$R$217,8,FALSE))</f>
        <v>休暇・欠勤</v>
      </c>
      <c r="I34" s="21" t="str">
        <f>IF(VLOOKUP(A34,'DB（シナリオ）'!$A$2:$R$217,9,FALSE)="","",VLOOKUP(A34,'DB（シナリオ）'!$A$2:$R$217,9,FALSE))</f>
        <v/>
      </c>
      <c r="J34" s="22" t="str">
        <f>IF(VLOOKUP(A34,'DB（シナリオ）'!$A$2:$R$217,10,FALSE)="","",VLOOKUP(A34,'DB（シナリオ）'!$A$2:$R$217,10,FALSE))</f>
        <v>自宅におり、無事</v>
      </c>
      <c r="K34" s="21" t="str">
        <f>IF(VLOOKUP(A34,'DB（シナリオ）'!$A$2:$R$217,11,FALSE)="","",VLOOKUP(A34,'DB（シナリオ）'!$A$2:$R$217,11,FALSE))</f>
        <v>はまべ市</v>
      </c>
      <c r="L34" s="21" t="str">
        <f>IF(VLOOKUP(A34,'DB（シナリオ）'!$A$2:$R$217,12,FALSE)="","",VLOOKUP(A34,'DB（シナリオ）'!$A$2:$R$217,12,FALSE))</f>
        <v>東西線かぶと駅</v>
      </c>
      <c r="M34" s="21">
        <f>IF(VLOOKUP(A34,'DB（シナリオ）'!$A$2:$R$217,13,FALSE)="","",VLOOKUP(A34,'DB（シナリオ）'!$A$2:$R$217,13,FALSE))</f>
        <v>30</v>
      </c>
      <c r="N34" s="21" t="str">
        <f>IF(VLOOKUP(A34,'DB（シナリオ）'!$A$2:$R$217,15,FALSE)="","",VLOOKUP(A34,'DB（シナリオ）'!$A$2:$R$217,15,FALSE))</f>
        <v>父（50歳）、母（49歳）と同居</v>
      </c>
      <c r="O34" s="21" t="str">
        <f>IF(VLOOKUP(A34,'DB（シナリオ）'!$A$2:$R$217,16,FALSE)="","",VLOOKUP(A34,'DB（シナリオ）'!$A$2:$R$217,16,FALSE))</f>
        <v>全員無事</v>
      </c>
      <c r="P34" s="21" t="str">
        <f>IF(VLOOKUP(A34,'DB（シナリオ）'!$A$2:$R$217,17,FALSE)="","",VLOOKUP(A34,'DB（シナリオ）'!$A$2:$R$217,17,FALSE))</f>
        <v/>
      </c>
      <c r="Q34" s="26" t="str">
        <f>IF(VLOOKUP(A34,'DB（シナリオ）'!$A$2:$R$217,18,FALSE)="","",VLOOKUP(A34,'DB（シナリオ）'!$A$2:$R$217,18,FALSE))</f>
        <v/>
      </c>
    </row>
    <row r="35" spans="1:17" ht="56.25" customHeight="1" x14ac:dyDescent="0.2">
      <c r="A35" s="21">
        <f t="shared" si="0"/>
        <v>134</v>
      </c>
      <c r="B35" s="21" t="str">
        <f>IF(VLOOKUP(A35,'DB（シナリオ）'!$A$2:$R$217,2,FALSE)="","",VLOOKUP(A35,'DB（シナリオ）'!$A$2:$R$217,2,FALSE))</f>
        <v>情報技術部</v>
      </c>
      <c r="C35" s="22" t="str">
        <f>IF(VLOOKUP(A35,'DB（シナリオ）'!$A$2:$R$217,3,FALSE)="","",VLOOKUP(A35,'DB（シナリオ）'!$A$2:$R$217,3,FALSE))</f>
        <v/>
      </c>
      <c r="D35" s="21" t="str">
        <f>IF(VLOOKUP(A35,'DB（シナリオ）'!$A$2:$R$217,4,FALSE)="","",VLOOKUP(A35,'DB（シナリオ）'!$A$2:$R$217,4,FALSE))</f>
        <v>部長【対策本部】</v>
      </c>
      <c r="E35" s="22" t="str">
        <f>IF(VLOOKUP(A35,'DB（シナリオ）'!$A$2:$R$217,5,FALSE)="","",VLOOKUP(A35,'DB（シナリオ）'!$A$2:$R$217,5,FALSE))</f>
        <v>東</v>
      </c>
      <c r="F35" s="22" t="str">
        <f>IF(VLOOKUP(A35,'DB（シナリオ）'!$A$2:$R$217,6,FALSE)="","",VLOOKUP(A35,'DB（シナリオ）'!$A$2:$R$217,6,FALSE))</f>
        <v>男</v>
      </c>
      <c r="G35" s="22">
        <f>IF(VLOOKUP(A35,'DB（シナリオ）'!$A$2:$R$217,7,FALSE)="","",VLOOKUP(A35,'DB（シナリオ）'!$A$2:$R$217,7,FALSE))</f>
        <v>55</v>
      </c>
      <c r="H35" s="45" t="str">
        <f>IF(VLOOKUP(A35,'DB（シナリオ）'!$A$2:$R$217,8,FALSE)="","",VLOOKUP(A35,'DB（シナリオ）'!$A$2:$R$217,8,FALSE))</f>
        <v>在館</v>
      </c>
      <c r="I35" s="21" t="str">
        <f>IF(VLOOKUP(A35,'DB（シナリオ）'!$A$2:$R$217,9,FALSE)="","",VLOOKUP(A35,'DB（シナリオ）'!$A$2:$R$217,9,FALSE))</f>
        <v/>
      </c>
      <c r="J35" s="22" t="str">
        <f>IF(VLOOKUP(A35,'DB（シナリオ）'!$A$2:$R$217,10,FALSE)="","",VLOOKUP(A35,'DB（シナリオ）'!$A$2:$R$217,10,FALSE))</f>
        <v>社内におり、無事</v>
      </c>
      <c r="K35" s="21" t="str">
        <f>IF(VLOOKUP(A35,'DB（シナリオ）'!$A$2:$R$217,11,FALSE)="","",VLOOKUP(A35,'DB（シナリオ）'!$A$2:$R$217,11,FALSE))</f>
        <v>ひがしの市</v>
      </c>
      <c r="L35" s="21" t="str">
        <f>IF(VLOOKUP(A35,'DB（シナリオ）'!$A$2:$R$217,12,FALSE)="","",VLOOKUP(A35,'DB（シナリオ）'!$A$2:$R$217,12,FALSE))</f>
        <v>南北線たい駅</v>
      </c>
      <c r="M35" s="21">
        <f>IF(VLOOKUP(A35,'DB（シナリオ）'!$A$2:$R$217,13,FALSE)="","",VLOOKUP(A35,'DB（シナリオ）'!$A$2:$R$217,13,FALSE))</f>
        <v>7</v>
      </c>
      <c r="N35" s="21" t="str">
        <f>IF(VLOOKUP(A35,'DB（シナリオ）'!$A$2:$R$217,15,FALSE)="","",VLOOKUP(A35,'DB（シナリオ）'!$A$2:$R$217,15,FALSE))</f>
        <v>妻</v>
      </c>
      <c r="O35" s="21" t="str">
        <f>IF(VLOOKUP(A35,'DB（シナリオ）'!$A$2:$R$217,16,FALSE)="","",VLOOKUP(A35,'DB（シナリオ）'!$A$2:$R$217,16,FALSE))</f>
        <v>無事</v>
      </c>
      <c r="P35" s="21" t="str">
        <f>IF(VLOOKUP(A35,'DB（シナリオ）'!$A$2:$R$217,17,FALSE)="","",VLOOKUP(A35,'DB（シナリオ）'!$A$2:$R$217,17,FALSE))</f>
        <v/>
      </c>
      <c r="Q35" s="26" t="str">
        <f>IF(VLOOKUP(A35,'DB（シナリオ）'!$A$2:$R$217,18,FALSE)="","",VLOOKUP(A35,'DB（シナリオ）'!$A$2:$R$217,18,FALSE))</f>
        <v/>
      </c>
    </row>
    <row r="36" spans="1:17" ht="56.25" customHeight="1" x14ac:dyDescent="0.2">
      <c r="A36" s="21">
        <f t="shared" si="0"/>
        <v>135</v>
      </c>
      <c r="B36" s="21" t="str">
        <f>IF(VLOOKUP(A36,'DB（シナリオ）'!$A$2:$R$217,2,FALSE)="","",VLOOKUP(A36,'DB（シナリオ）'!$A$2:$R$217,2,FALSE))</f>
        <v>情報技術部</v>
      </c>
      <c r="C36" s="22" t="str">
        <f>IF(VLOOKUP(A36,'DB（シナリオ）'!$A$2:$R$217,3,FALSE)="","",VLOOKUP(A36,'DB（シナリオ）'!$A$2:$R$217,3,FALSE))</f>
        <v>情報技術課</v>
      </c>
      <c r="D36" s="21" t="str">
        <f>IF(VLOOKUP(A36,'DB（シナリオ）'!$A$2:$R$217,4,FALSE)="","",VLOOKUP(A36,'DB（シナリオ）'!$A$2:$R$217,4,FALSE))</f>
        <v>課長【対策本部】</v>
      </c>
      <c r="E36" s="22" t="str">
        <f>IF(VLOOKUP(A36,'DB（シナリオ）'!$A$2:$R$217,5,FALSE)="","",VLOOKUP(A36,'DB（シナリオ）'!$A$2:$R$217,5,FALSE))</f>
        <v>杉浦</v>
      </c>
      <c r="F36" s="22" t="str">
        <f>IF(VLOOKUP(A36,'DB（シナリオ）'!$A$2:$R$217,6,FALSE)="","",VLOOKUP(A36,'DB（シナリオ）'!$A$2:$R$217,6,FALSE))</f>
        <v>男</v>
      </c>
      <c r="G36" s="22">
        <f>IF(VLOOKUP(A36,'DB（シナリオ）'!$A$2:$R$217,7,FALSE)="","",VLOOKUP(A36,'DB（シナリオ）'!$A$2:$R$217,7,FALSE))</f>
        <v>47</v>
      </c>
      <c r="H36" s="45" t="s">
        <v>1689</v>
      </c>
      <c r="I36" s="21" t="str">
        <f>IF(VLOOKUP(A36,'DB（シナリオ）'!$A$2:$R$217,9,FALSE)="","",VLOOKUP(A36,'DB（シナリオ）'!$A$2:$R$217,9,FALSE))</f>
        <v/>
      </c>
      <c r="J36" s="22" t="s">
        <v>1692</v>
      </c>
      <c r="K36" s="21" t="str">
        <f>IF(VLOOKUP(A36,'DB（シナリオ）'!$A$2:$R$217,11,FALSE)="","",VLOOKUP(A36,'DB（シナリオ）'!$A$2:$R$217,11,FALSE))</f>
        <v>にしやま市</v>
      </c>
      <c r="L36" s="21" t="str">
        <f>IF(VLOOKUP(A36,'DB（シナリオ）'!$A$2:$R$217,12,FALSE)="","",VLOOKUP(A36,'DB（シナリオ）'!$A$2:$R$217,12,FALSE))</f>
        <v>東西線ばった駅</v>
      </c>
      <c r="M36" s="21">
        <f>IF(VLOOKUP(A36,'DB（シナリオ）'!$A$2:$R$217,13,FALSE)="","",VLOOKUP(A36,'DB（シナリオ）'!$A$2:$R$217,13,FALSE))</f>
        <v>25</v>
      </c>
      <c r="N36" s="21" t="str">
        <f>IF(VLOOKUP(A36,'DB（シナリオ）'!$A$2:$R$217,15,FALSE)="","",VLOOKUP(A36,'DB（シナリオ）'!$A$2:$R$217,15,FALSE))</f>
        <v>妻、娘(11歳）、息子(8歳)</v>
      </c>
      <c r="O36" s="21" t="str">
        <f>IF(VLOOKUP(A36,'DB（シナリオ）'!$A$2:$R$217,16,FALSE)="","",VLOOKUP(A36,'DB（シナリオ）'!$A$2:$R$217,16,FALSE))</f>
        <v>全員無事</v>
      </c>
      <c r="P36" s="21" t="str">
        <f>IF(VLOOKUP(A36,'DB（シナリオ）'!$A$2:$R$217,17,FALSE)="","",VLOOKUP(A36,'DB（シナリオ）'!$A$2:$R$217,17,FALSE))</f>
        <v/>
      </c>
      <c r="Q36" s="26" t="str">
        <f>IF(VLOOKUP(A36,'DB（シナリオ）'!$A$2:$R$217,18,FALSE)="","",VLOOKUP(A36,'DB（シナリオ）'!$A$2:$R$217,18,FALSE))</f>
        <v/>
      </c>
    </row>
    <row r="37" spans="1:17" ht="56.25" customHeight="1" x14ac:dyDescent="0.2">
      <c r="A37" s="21">
        <f t="shared" si="0"/>
        <v>136</v>
      </c>
      <c r="B37" s="21" t="str">
        <f>IF(VLOOKUP(A37,'DB（シナリオ）'!$A$2:$R$217,2,FALSE)="","",VLOOKUP(A37,'DB（シナリオ）'!$A$2:$R$217,2,FALSE))</f>
        <v>情報技術部</v>
      </c>
      <c r="C37" s="22" t="str">
        <f>IF(VLOOKUP(A37,'DB（シナリオ）'!$A$2:$R$217,3,FALSE)="","",VLOOKUP(A37,'DB（シナリオ）'!$A$2:$R$217,3,FALSE))</f>
        <v>情報技術課</v>
      </c>
      <c r="D37" s="21" t="str">
        <f>IF(VLOOKUP(A37,'DB（シナリオ）'!$A$2:$R$217,4,FALSE)="","",VLOOKUP(A37,'DB（シナリオ）'!$A$2:$R$217,4,FALSE))</f>
        <v/>
      </c>
      <c r="E37" s="22" t="str">
        <f>IF(VLOOKUP(A37,'DB（シナリオ）'!$A$2:$R$217,5,FALSE)="","",VLOOKUP(A37,'DB（シナリオ）'!$A$2:$R$217,5,FALSE))</f>
        <v>山下</v>
      </c>
      <c r="F37" s="22" t="str">
        <f>IF(VLOOKUP(A37,'DB（シナリオ）'!$A$2:$R$217,6,FALSE)="","",VLOOKUP(A37,'DB（シナリオ）'!$A$2:$R$217,6,FALSE))</f>
        <v>男</v>
      </c>
      <c r="G37" s="22">
        <f>IF(VLOOKUP(A37,'DB（シナリオ）'!$A$2:$R$217,7,FALSE)="","",VLOOKUP(A37,'DB（シナリオ）'!$A$2:$R$217,7,FALSE))</f>
        <v>50</v>
      </c>
      <c r="H37" s="45" t="str">
        <f>IF(VLOOKUP(A37,'DB（シナリオ）'!$A$2:$R$217,8,FALSE)="","",VLOOKUP(A37,'DB（シナリオ）'!$A$2:$R$217,8,FALSE))</f>
        <v>在館</v>
      </c>
      <c r="I37" s="21" t="str">
        <f>IF(VLOOKUP(A37,'DB（シナリオ）'!$A$2:$R$217,9,FALSE)="","",VLOOKUP(A37,'DB（シナリオ）'!$A$2:$R$217,9,FALSE))</f>
        <v/>
      </c>
      <c r="J37" s="22" t="str">
        <f>IF(VLOOKUP(A37,'DB（シナリオ）'!$A$2:$R$217,10,FALSE)="","",VLOOKUP(A37,'DB（シナリオ）'!$A$2:$R$217,10,FALSE))</f>
        <v>社内におり、無事</v>
      </c>
      <c r="K37" s="21" t="str">
        <f>IF(VLOOKUP(A37,'DB（シナリオ）'!$A$2:$R$217,11,FALSE)="","",VLOOKUP(A37,'DB（シナリオ）'!$A$2:$R$217,11,FALSE))</f>
        <v>ひがしの市</v>
      </c>
      <c r="L37" s="21" t="str">
        <f>IF(VLOOKUP(A37,'DB（シナリオ）'!$A$2:$R$217,12,FALSE)="","",VLOOKUP(A37,'DB（シナリオ）'!$A$2:$R$217,12,FALSE))</f>
        <v>東西線キツネ駅</v>
      </c>
      <c r="M37" s="21">
        <f>IF(VLOOKUP(A37,'DB（シナリオ）'!$A$2:$R$217,13,FALSE)="","",VLOOKUP(A37,'DB（シナリオ）'!$A$2:$R$217,13,FALSE))</f>
        <v>15</v>
      </c>
      <c r="N37" s="21" t="str">
        <f>IF(VLOOKUP(A37,'DB（シナリオ）'!$A$2:$R$217,15,FALSE)="","",VLOOKUP(A37,'DB（シナリオ）'!$A$2:$R$217,15,FALSE))</f>
        <v>妻、娘(17歳）、娘(14歳)、母（76歳）</v>
      </c>
      <c r="O37" s="21" t="str">
        <f>IF(VLOOKUP(A37,'DB（シナリオ）'!$A$2:$R$217,16,FALSE)="","",VLOOKUP(A37,'DB（シナリオ）'!$A$2:$R$217,16,FALSE))</f>
        <v>全員無事</v>
      </c>
      <c r="P37" s="21" t="str">
        <f>IF(VLOOKUP(A37,'DB（シナリオ）'!$A$2:$R$217,17,FALSE)="","",VLOOKUP(A37,'DB（シナリオ）'!$A$2:$R$217,17,FALSE))</f>
        <v/>
      </c>
      <c r="Q37" s="26" t="str">
        <f>IF(VLOOKUP(A37,'DB（シナリオ）'!$A$2:$R$217,18,FALSE)="","",VLOOKUP(A37,'DB（シナリオ）'!$A$2:$R$217,18,FALSE))</f>
        <v/>
      </c>
    </row>
    <row r="38" spans="1:17" ht="56.25" customHeight="1" x14ac:dyDescent="0.2">
      <c r="A38" s="21">
        <f t="shared" si="0"/>
        <v>137</v>
      </c>
      <c r="B38" s="21" t="str">
        <f>IF(VLOOKUP(A38,'DB（シナリオ）'!$A$2:$R$217,2,FALSE)="","",VLOOKUP(A38,'DB（シナリオ）'!$A$2:$R$217,2,FALSE))</f>
        <v>情報技術部</v>
      </c>
      <c r="C38" s="22" t="str">
        <f>IF(VLOOKUP(A38,'DB（シナリオ）'!$A$2:$R$217,3,FALSE)="","",VLOOKUP(A38,'DB（シナリオ）'!$A$2:$R$217,3,FALSE))</f>
        <v>情報技術課</v>
      </c>
      <c r="D38" s="21" t="str">
        <f>IF(VLOOKUP(A38,'DB（シナリオ）'!$A$2:$R$217,4,FALSE)="","",VLOOKUP(A38,'DB（シナリオ）'!$A$2:$R$217,4,FALSE))</f>
        <v/>
      </c>
      <c r="E38" s="22" t="str">
        <f>IF(VLOOKUP(A38,'DB（シナリオ）'!$A$2:$R$217,5,FALSE)="","",VLOOKUP(A38,'DB（シナリオ）'!$A$2:$R$217,5,FALSE))</f>
        <v>石川</v>
      </c>
      <c r="F38" s="22" t="str">
        <f>IF(VLOOKUP(A38,'DB（シナリオ）'!$A$2:$R$217,6,FALSE)="","",VLOOKUP(A38,'DB（シナリオ）'!$A$2:$R$217,6,FALSE))</f>
        <v>男</v>
      </c>
      <c r="G38" s="22">
        <f>IF(VLOOKUP(A38,'DB（シナリオ）'!$A$2:$R$217,7,FALSE)="","",VLOOKUP(A38,'DB（シナリオ）'!$A$2:$R$217,7,FALSE))</f>
        <v>45</v>
      </c>
      <c r="H38" s="45" t="str">
        <f>IF(VLOOKUP(A38,'DB（シナリオ）'!$A$2:$R$217,8,FALSE)="","",VLOOKUP(A38,'DB（シナリオ）'!$A$2:$R$217,8,FALSE))</f>
        <v>在館</v>
      </c>
      <c r="I38" s="21" t="str">
        <f>IF(VLOOKUP(A38,'DB（シナリオ）'!$A$2:$R$217,9,FALSE)="","",VLOOKUP(A38,'DB（シナリオ）'!$A$2:$R$217,9,FALSE))</f>
        <v/>
      </c>
      <c r="J38" s="22" t="str">
        <f>IF(VLOOKUP(A38,'DB（シナリオ）'!$A$2:$R$217,10,FALSE)="","",VLOOKUP(A38,'DB（シナリオ）'!$A$2:$R$217,10,FALSE))</f>
        <v>社内におり、無事</v>
      </c>
      <c r="K38" s="21" t="str">
        <f>IF(VLOOKUP(A38,'DB（シナリオ）'!$A$2:$R$217,11,FALSE)="","",VLOOKUP(A38,'DB（シナリオ）'!$A$2:$R$217,11,FALSE))</f>
        <v>ひがしの市</v>
      </c>
      <c r="L38" s="21" t="str">
        <f>IF(VLOOKUP(A38,'DB（シナリオ）'!$A$2:$R$217,12,FALSE)="","",VLOOKUP(A38,'DB（シナリオ）'!$A$2:$R$217,12,FALSE))</f>
        <v>南北線かつお駅</v>
      </c>
      <c r="M38" s="21">
        <f>IF(VLOOKUP(A38,'DB（シナリオ）'!$A$2:$R$217,13,FALSE)="","",VLOOKUP(A38,'DB（シナリオ）'!$A$2:$R$217,13,FALSE))</f>
        <v>11</v>
      </c>
      <c r="N38" s="21" t="str">
        <f>IF(VLOOKUP(A38,'DB（シナリオ）'!$A$2:$R$217,15,FALSE)="","",VLOOKUP(A38,'DB（シナリオ）'!$A$2:$R$217,15,FALSE))</f>
        <v>妻、息子(13歳）</v>
      </c>
      <c r="O38" s="21" t="str">
        <f>IF(VLOOKUP(A38,'DB（シナリオ）'!$A$2:$R$217,16,FALSE)="","",VLOOKUP(A38,'DB（シナリオ）'!$A$2:$R$217,16,FALSE))</f>
        <v>全員無事</v>
      </c>
      <c r="P38" s="21" t="str">
        <f>IF(VLOOKUP(A38,'DB（シナリオ）'!$A$2:$R$217,17,FALSE)="","",VLOOKUP(A38,'DB（シナリオ）'!$A$2:$R$217,17,FALSE))</f>
        <v/>
      </c>
      <c r="Q38" s="26" t="str">
        <f>IF(VLOOKUP(A38,'DB（シナリオ）'!$A$2:$R$217,18,FALSE)="","",VLOOKUP(A38,'DB（シナリオ）'!$A$2:$R$217,18,FALSE))</f>
        <v/>
      </c>
    </row>
    <row r="39" spans="1:17" ht="56.25" customHeight="1" x14ac:dyDescent="0.2">
      <c r="A39" s="21">
        <f t="shared" si="0"/>
        <v>138</v>
      </c>
      <c r="B39" s="21" t="str">
        <f>IF(VLOOKUP(A39,'DB（シナリオ）'!$A$2:$R$217,2,FALSE)="","",VLOOKUP(A39,'DB（シナリオ）'!$A$2:$R$217,2,FALSE))</f>
        <v>情報技術部</v>
      </c>
      <c r="C39" s="22" t="str">
        <f>IF(VLOOKUP(A39,'DB（シナリオ）'!$A$2:$R$217,3,FALSE)="","",VLOOKUP(A39,'DB（シナリオ）'!$A$2:$R$217,3,FALSE))</f>
        <v>情報技術課</v>
      </c>
      <c r="D39" s="21" t="str">
        <f>IF(VLOOKUP(A39,'DB（シナリオ）'!$A$2:$R$217,4,FALSE)="","",VLOOKUP(A39,'DB（シナリオ）'!$A$2:$R$217,4,FALSE))</f>
        <v/>
      </c>
      <c r="E39" s="22" t="str">
        <f>IF(VLOOKUP(A39,'DB（シナリオ）'!$A$2:$R$217,5,FALSE)="","",VLOOKUP(A39,'DB（シナリオ）'!$A$2:$R$217,5,FALSE))</f>
        <v>中島</v>
      </c>
      <c r="F39" s="22" t="str">
        <f>IF(VLOOKUP(A39,'DB（シナリオ）'!$A$2:$R$217,6,FALSE)="","",VLOOKUP(A39,'DB（シナリオ）'!$A$2:$R$217,6,FALSE))</f>
        <v>男</v>
      </c>
      <c r="G39" s="22">
        <f>IF(VLOOKUP(A39,'DB（シナリオ）'!$A$2:$R$217,7,FALSE)="","",VLOOKUP(A39,'DB（シナリオ）'!$A$2:$R$217,7,FALSE))</f>
        <v>35</v>
      </c>
      <c r="H39" s="45" t="s">
        <v>1689</v>
      </c>
      <c r="I39" s="21" t="str">
        <f>IF(VLOOKUP(A39,'DB（シナリオ）'!$A$2:$R$217,9,FALSE)="","",VLOOKUP(A39,'DB（シナリオ）'!$A$2:$R$217,9,FALSE))</f>
        <v/>
      </c>
      <c r="J39" s="22" t="s">
        <v>1691</v>
      </c>
      <c r="K39" s="21" t="str">
        <f>IF(VLOOKUP(A39,'DB（シナリオ）'!$A$2:$R$217,11,FALSE)="","",VLOOKUP(A39,'DB（シナリオ）'!$A$2:$R$217,11,FALSE))</f>
        <v>ひがしの市</v>
      </c>
      <c r="L39" s="21" t="str">
        <f>IF(VLOOKUP(A39,'DB（シナリオ）'!$A$2:$R$217,12,FALSE)="","",VLOOKUP(A39,'DB（シナリオ）'!$A$2:$R$217,12,FALSE))</f>
        <v>南北線イチゴ駅</v>
      </c>
      <c r="M39" s="21">
        <f>IF(VLOOKUP(A39,'DB（シナリオ）'!$A$2:$R$217,13,FALSE)="","",VLOOKUP(A39,'DB（シナリオ）'!$A$2:$R$217,13,FALSE))</f>
        <v>5</v>
      </c>
      <c r="N39" s="21" t="str">
        <f>IF(VLOOKUP(A39,'DB（シナリオ）'!$A$2:$R$217,15,FALSE)="","",VLOOKUP(A39,'DB（シナリオ）'!$A$2:$R$217,15,FALSE))</f>
        <v>妻、娘(11歳）、娘(6歳）</v>
      </c>
      <c r="O39" s="21" t="str">
        <f>IF(VLOOKUP(A39,'DB（シナリオ）'!$A$2:$R$217,16,FALSE)="","",VLOOKUP(A39,'DB（シナリオ）'!$A$2:$R$217,16,FALSE))</f>
        <v>全員無事</v>
      </c>
      <c r="P39" s="21" t="str">
        <f>IF(VLOOKUP(A39,'DB（シナリオ）'!$A$2:$R$217,17,FALSE)="","",VLOOKUP(A39,'DB（シナリオ）'!$A$2:$R$217,17,FALSE))</f>
        <v/>
      </c>
      <c r="Q39" s="26" t="str">
        <f>IF(VLOOKUP(A39,'DB（シナリオ）'!$A$2:$R$217,18,FALSE)="","",VLOOKUP(A39,'DB（シナリオ）'!$A$2:$R$217,18,FALSE))</f>
        <v/>
      </c>
    </row>
    <row r="40" spans="1:17" ht="56.25" customHeight="1" x14ac:dyDescent="0.2">
      <c r="A40" s="21">
        <f t="shared" si="0"/>
        <v>139</v>
      </c>
      <c r="B40" s="21" t="str">
        <f>IF(VLOOKUP(A40,'DB（シナリオ）'!$A$2:$R$217,2,FALSE)="","",VLOOKUP(A40,'DB（シナリオ）'!$A$2:$R$217,2,FALSE))</f>
        <v>情報技術部</v>
      </c>
      <c r="C40" s="22" t="str">
        <f>IF(VLOOKUP(A40,'DB（シナリオ）'!$A$2:$R$217,3,FALSE)="","",VLOOKUP(A40,'DB（シナリオ）'!$A$2:$R$217,3,FALSE))</f>
        <v>情報技術課</v>
      </c>
      <c r="D40" s="21" t="str">
        <f>IF(VLOOKUP(A40,'DB（シナリオ）'!$A$2:$R$217,4,FALSE)="","",VLOOKUP(A40,'DB（シナリオ）'!$A$2:$R$217,4,FALSE))</f>
        <v/>
      </c>
      <c r="E40" s="22" t="str">
        <f>IF(VLOOKUP(A40,'DB（シナリオ）'!$A$2:$R$217,5,FALSE)="","",VLOOKUP(A40,'DB（シナリオ）'!$A$2:$R$217,5,FALSE))</f>
        <v>前田</v>
      </c>
      <c r="F40" s="22" t="str">
        <f>IF(VLOOKUP(A40,'DB（シナリオ）'!$A$2:$R$217,6,FALSE)="","",VLOOKUP(A40,'DB（シナリオ）'!$A$2:$R$217,6,FALSE))</f>
        <v>女</v>
      </c>
      <c r="G40" s="22">
        <f>IF(VLOOKUP(A40,'DB（シナリオ）'!$A$2:$R$217,7,FALSE)="","",VLOOKUP(A40,'DB（シナリオ）'!$A$2:$R$217,7,FALSE))</f>
        <v>27</v>
      </c>
      <c r="H40" s="45" t="str">
        <f>IF(VLOOKUP(A40,'DB（シナリオ）'!$A$2:$R$217,8,FALSE)="","",VLOOKUP(A40,'DB（シナリオ）'!$A$2:$R$217,8,FALSE))</f>
        <v>在館</v>
      </c>
      <c r="I40" s="21" t="str">
        <f>IF(VLOOKUP(A40,'DB（シナリオ）'!$A$2:$R$217,9,FALSE)="","",VLOOKUP(A40,'DB（シナリオ）'!$A$2:$R$217,9,FALSE))</f>
        <v/>
      </c>
      <c r="J40" s="22" t="str">
        <f>IF(VLOOKUP(A40,'DB（シナリオ）'!$A$2:$R$217,10,FALSE)="","",VLOOKUP(A40,'DB（シナリオ）'!$A$2:$R$217,10,FALSE))</f>
        <v>社内におり、無事</v>
      </c>
      <c r="K40" s="21" t="str">
        <f>IF(VLOOKUP(A40,'DB（シナリオ）'!$A$2:$R$217,11,FALSE)="","",VLOOKUP(A40,'DB（シナリオ）'!$A$2:$R$217,11,FALSE))</f>
        <v>ひがしの市</v>
      </c>
      <c r="L40" s="21" t="str">
        <f>IF(VLOOKUP(A40,'DB（シナリオ）'!$A$2:$R$217,12,FALSE)="","",VLOOKUP(A40,'DB（シナリオ）'!$A$2:$R$217,12,FALSE))</f>
        <v>東西線ウサギ駅</v>
      </c>
      <c r="M40" s="21">
        <f>IF(VLOOKUP(A40,'DB（シナリオ）'!$A$2:$R$217,13,FALSE)="","",VLOOKUP(A40,'DB（シナリオ）'!$A$2:$R$217,13,FALSE))</f>
        <v>10</v>
      </c>
      <c r="N40" s="21" t="str">
        <f>IF(VLOOKUP(A40,'DB（シナリオ）'!$A$2:$R$217,15,FALSE)="","",VLOOKUP(A40,'DB（シナリオ）'!$A$2:$R$217,15,FALSE))</f>
        <v>夫</v>
      </c>
      <c r="O40" s="21" t="str">
        <f>IF(VLOOKUP(A40,'DB（シナリオ）'!$A$2:$R$217,16,FALSE)="","",VLOOKUP(A40,'DB（シナリオ）'!$A$2:$R$217,16,FALSE))</f>
        <v>無事</v>
      </c>
      <c r="P40" s="21" t="str">
        <f>IF(VLOOKUP(A40,'DB（シナリオ）'!$A$2:$R$217,17,FALSE)="","",VLOOKUP(A40,'DB（シナリオ）'!$A$2:$R$217,17,FALSE))</f>
        <v/>
      </c>
      <c r="Q40" s="26" t="str">
        <f>IF(VLOOKUP(A40,'DB（シナリオ）'!$A$2:$R$217,18,FALSE)="","",VLOOKUP(A40,'DB（シナリオ）'!$A$2:$R$217,18,FALSE))</f>
        <v/>
      </c>
    </row>
    <row r="41" spans="1:17" ht="56.25" customHeight="1" x14ac:dyDescent="0.2">
      <c r="A41" s="21">
        <f t="shared" si="0"/>
        <v>140</v>
      </c>
      <c r="B41" s="21" t="str">
        <f>IF(VLOOKUP(A41,'DB（シナリオ）'!$A$2:$R$217,2,FALSE)="","",VLOOKUP(A41,'DB（シナリオ）'!$A$2:$R$217,2,FALSE))</f>
        <v>情報技術部</v>
      </c>
      <c r="C41" s="22" t="str">
        <f>IF(VLOOKUP(A41,'DB（シナリオ）'!$A$2:$R$217,3,FALSE)="","",VLOOKUP(A41,'DB（シナリオ）'!$A$2:$R$217,3,FALSE))</f>
        <v>情報技術課</v>
      </c>
      <c r="D41" s="21" t="str">
        <f>IF(VLOOKUP(A41,'DB（シナリオ）'!$A$2:$R$217,4,FALSE)="","",VLOOKUP(A41,'DB（シナリオ）'!$A$2:$R$217,4,FALSE))</f>
        <v/>
      </c>
      <c r="E41" s="22" t="str">
        <f>IF(VLOOKUP(A41,'DB（シナリオ）'!$A$2:$R$217,5,FALSE)="","",VLOOKUP(A41,'DB（シナリオ）'!$A$2:$R$217,5,FALSE))</f>
        <v>藤田</v>
      </c>
      <c r="F41" s="22" t="str">
        <f>IF(VLOOKUP(A41,'DB（シナリオ）'!$A$2:$R$217,6,FALSE)="","",VLOOKUP(A41,'DB（シナリオ）'!$A$2:$R$217,6,FALSE))</f>
        <v>女</v>
      </c>
      <c r="G41" s="22">
        <f>IF(VLOOKUP(A41,'DB（シナリオ）'!$A$2:$R$217,7,FALSE)="","",VLOOKUP(A41,'DB（シナリオ）'!$A$2:$R$217,7,FALSE))</f>
        <v>25</v>
      </c>
      <c r="H41" s="45" t="str">
        <f>IF(VLOOKUP(A41,'DB（シナリオ）'!$A$2:$R$217,8,FALSE)="","",VLOOKUP(A41,'DB（シナリオ）'!$A$2:$R$217,8,FALSE))</f>
        <v>在館</v>
      </c>
      <c r="I41" s="21" t="str">
        <f>IF(VLOOKUP(A41,'DB（シナリオ）'!$A$2:$R$217,9,FALSE)="","",VLOOKUP(A41,'DB（シナリオ）'!$A$2:$R$217,9,FALSE))</f>
        <v/>
      </c>
      <c r="J41" s="22" t="str">
        <f>IF(VLOOKUP(A41,'DB（シナリオ）'!$A$2:$R$217,10,FALSE)="","",VLOOKUP(A41,'DB（シナリオ）'!$A$2:$R$217,10,FALSE))</f>
        <v>社内におり、無事</v>
      </c>
      <c r="K41" s="21" t="str">
        <f>IF(VLOOKUP(A41,'DB（シナリオ）'!$A$2:$R$217,11,FALSE)="","",VLOOKUP(A41,'DB（シナリオ）'!$A$2:$R$217,11,FALSE))</f>
        <v>ひがしの市</v>
      </c>
      <c r="L41" s="21" t="str">
        <f>IF(VLOOKUP(A41,'DB（シナリオ）'!$A$2:$R$217,12,FALSE)="","",VLOOKUP(A41,'DB（シナリオ）'!$A$2:$R$217,12,FALSE))</f>
        <v>東西線あり駅</v>
      </c>
      <c r="M41" s="21">
        <f>IF(VLOOKUP(A41,'DB（シナリオ）'!$A$2:$R$217,13,FALSE)="","",VLOOKUP(A41,'DB（シナリオ）'!$A$2:$R$217,13,FALSE))</f>
        <v>5</v>
      </c>
      <c r="N41" s="21" t="str">
        <f>IF(VLOOKUP(A41,'DB（シナリオ）'!$A$2:$R$217,15,FALSE)="","",VLOOKUP(A41,'DB（シナリオ）'!$A$2:$R$217,15,FALSE))</f>
        <v>独身、一人暮らし</v>
      </c>
      <c r="O41" s="21" t="str">
        <f>IF(VLOOKUP(A41,'DB（シナリオ）'!$A$2:$R$217,16,FALSE)="","",VLOOKUP(A41,'DB（シナリオ）'!$A$2:$R$217,16,FALSE))</f>
        <v/>
      </c>
      <c r="P41" s="21" t="str">
        <f>IF(VLOOKUP(A41,'DB（シナリオ）'!$A$2:$R$217,17,FALSE)="","",VLOOKUP(A41,'DB（シナリオ）'!$A$2:$R$217,17,FALSE))</f>
        <v/>
      </c>
      <c r="Q41" s="26" t="str">
        <f>IF(VLOOKUP(A41,'DB（シナリオ）'!$A$2:$R$217,18,FALSE)="","",VLOOKUP(A41,'DB（シナリオ）'!$A$2:$R$217,18,FALSE))</f>
        <v/>
      </c>
    </row>
    <row r="42" spans="1:17" ht="56.25" customHeight="1" x14ac:dyDescent="0.2">
      <c r="A42" s="21">
        <f t="shared" si="0"/>
        <v>141</v>
      </c>
      <c r="B42" s="21" t="str">
        <f>IF(VLOOKUP(A42,'DB（シナリオ）'!$A$2:$R$217,2,FALSE)="","",VLOOKUP(A42,'DB（シナリオ）'!$A$2:$R$217,2,FALSE))</f>
        <v>情報技術部</v>
      </c>
      <c r="C42" s="22" t="str">
        <f>IF(VLOOKUP(A42,'DB（シナリオ）'!$A$2:$R$217,3,FALSE)="","",VLOOKUP(A42,'DB（シナリオ）'!$A$2:$R$217,3,FALSE))</f>
        <v>情報技術課</v>
      </c>
      <c r="D42" s="21" t="str">
        <f>IF(VLOOKUP(A42,'DB（シナリオ）'!$A$2:$R$217,4,FALSE)="","",VLOOKUP(A42,'DB（シナリオ）'!$A$2:$R$217,4,FALSE))</f>
        <v/>
      </c>
      <c r="E42" s="22" t="str">
        <f>IF(VLOOKUP(A42,'DB（シナリオ）'!$A$2:$R$217,5,FALSE)="","",VLOOKUP(A42,'DB（シナリオ）'!$A$2:$R$217,5,FALSE))</f>
        <v>劉</v>
      </c>
      <c r="F42" s="22" t="str">
        <f>IF(VLOOKUP(A42,'DB（シナリオ）'!$A$2:$R$217,6,FALSE)="","",VLOOKUP(A42,'DB（シナリオ）'!$A$2:$R$217,6,FALSE))</f>
        <v>男</v>
      </c>
      <c r="G42" s="22">
        <f>IF(VLOOKUP(A42,'DB（シナリオ）'!$A$2:$R$217,7,FALSE)="","",VLOOKUP(A42,'DB（シナリオ）'!$A$2:$R$217,7,FALSE))</f>
        <v>40</v>
      </c>
      <c r="H42" s="45" t="str">
        <f>IF(VLOOKUP(A42,'DB（シナリオ）'!$A$2:$R$217,8,FALSE)="","",VLOOKUP(A42,'DB（シナリオ）'!$A$2:$R$217,8,FALSE))</f>
        <v>在館</v>
      </c>
      <c r="I42" s="21" t="str">
        <f>IF(VLOOKUP(A42,'DB（シナリオ）'!$A$2:$R$217,9,FALSE)="","",VLOOKUP(A42,'DB（シナリオ）'!$A$2:$R$217,9,FALSE))</f>
        <v>中国法人からの出向者</v>
      </c>
      <c r="J42" s="22" t="str">
        <f>IF(VLOOKUP(A42,'DB（シナリオ）'!$A$2:$R$217,10,FALSE)="","",VLOOKUP(A42,'DB（シナリオ）'!$A$2:$R$217,10,FALSE))</f>
        <v>社内におり、無事</v>
      </c>
      <c r="K42" s="21" t="str">
        <f>IF(VLOOKUP(A42,'DB（シナリオ）'!$A$2:$R$217,11,FALSE)="","",VLOOKUP(A42,'DB（シナリオ）'!$A$2:$R$217,11,FALSE))</f>
        <v>はまべ市</v>
      </c>
      <c r="L42" s="21" t="str">
        <f>IF(VLOOKUP(A42,'DB（シナリオ）'!$A$2:$R$217,12,FALSE)="","",VLOOKUP(A42,'DB（シナリオ）'!$A$2:$R$217,12,FALSE))</f>
        <v>東西線かぶと駅</v>
      </c>
      <c r="M42" s="21">
        <f>IF(VLOOKUP(A42,'DB（シナリオ）'!$A$2:$R$217,13,FALSE)="","",VLOOKUP(A42,'DB（シナリオ）'!$A$2:$R$217,13,FALSE))</f>
        <v>30</v>
      </c>
      <c r="N42" s="21" t="str">
        <f>IF(VLOOKUP(A42,'DB（シナリオ）'!$A$2:$R$217,15,FALSE)="","",VLOOKUP(A42,'DB（シナリオ）'!$A$2:$R$217,15,FALSE))</f>
        <v>妻</v>
      </c>
      <c r="O42" s="21" t="str">
        <f>IF(VLOOKUP(A42,'DB（シナリオ）'!$A$2:$R$217,16,FALSE)="","",VLOOKUP(A42,'DB（シナリオ）'!$A$2:$R$217,16,FALSE))</f>
        <v>無事</v>
      </c>
      <c r="P42" s="21" t="str">
        <f>IF(VLOOKUP(A42,'DB（シナリオ）'!$A$2:$R$217,17,FALSE)="","",VLOOKUP(A42,'DB（シナリオ）'!$A$2:$R$217,17,FALSE))</f>
        <v>中国語（北京語）と日本語が話せる</v>
      </c>
      <c r="Q42" s="26" t="str">
        <f>IF(VLOOKUP(A42,'DB（シナリオ）'!$A$2:$R$217,18,FALSE)="","",VLOOKUP(A42,'DB（シナリオ）'!$A$2:$R$217,18,FALSE))</f>
        <v/>
      </c>
    </row>
    <row r="43" spans="1:17" ht="56.25" customHeight="1" x14ac:dyDescent="0.2">
      <c r="A43" s="21">
        <f t="shared" si="0"/>
        <v>142</v>
      </c>
      <c r="B43" s="21" t="str">
        <f>IF(VLOOKUP(A43,'DB（シナリオ）'!$A$2:$R$217,2,FALSE)="","",VLOOKUP(A43,'DB（シナリオ）'!$A$2:$R$217,2,FALSE))</f>
        <v>情報技術部</v>
      </c>
      <c r="C43" s="22" t="str">
        <f>IF(VLOOKUP(A43,'DB（シナリオ）'!$A$2:$R$217,3,FALSE)="","",VLOOKUP(A43,'DB（シナリオ）'!$A$2:$R$217,3,FALSE))</f>
        <v>情報技術課</v>
      </c>
      <c r="D43" s="21" t="str">
        <f>IF(VLOOKUP(A43,'DB（シナリオ）'!$A$2:$R$217,4,FALSE)="","",VLOOKUP(A43,'DB（シナリオ）'!$A$2:$R$217,4,FALSE))</f>
        <v/>
      </c>
      <c r="E43" s="22" t="str">
        <f>IF(VLOOKUP(A43,'DB（シナリオ）'!$A$2:$R$217,5,FALSE)="","",VLOOKUP(A43,'DB（シナリオ）'!$A$2:$R$217,5,FALSE))</f>
        <v>曹</v>
      </c>
      <c r="F43" s="22" t="str">
        <f>IF(VLOOKUP(A43,'DB（シナリオ）'!$A$2:$R$217,6,FALSE)="","",VLOOKUP(A43,'DB（シナリオ）'!$A$2:$R$217,6,FALSE))</f>
        <v>男</v>
      </c>
      <c r="G43" s="22">
        <f>IF(VLOOKUP(A43,'DB（シナリオ）'!$A$2:$R$217,7,FALSE)="","",VLOOKUP(A43,'DB（シナリオ）'!$A$2:$R$217,7,FALSE))</f>
        <v>39</v>
      </c>
      <c r="H43" s="45" t="str">
        <f>IF(VLOOKUP(A43,'DB（シナリオ）'!$A$2:$R$217,8,FALSE)="","",VLOOKUP(A43,'DB（シナリオ）'!$A$2:$R$217,8,FALSE))</f>
        <v>在館</v>
      </c>
      <c r="I43" s="21" t="str">
        <f>IF(VLOOKUP(A43,'DB（シナリオ）'!$A$2:$R$217,9,FALSE)="","",VLOOKUP(A43,'DB（シナリオ）'!$A$2:$R$217,9,FALSE))</f>
        <v>中国法人からの出向者</v>
      </c>
      <c r="J43" s="22" t="str">
        <f>IF(VLOOKUP(A43,'DB（シナリオ）'!$A$2:$R$217,10,FALSE)="","",VLOOKUP(A43,'DB（シナリオ）'!$A$2:$R$217,10,FALSE))</f>
        <v>社内におり、無事</v>
      </c>
      <c r="K43" s="21" t="str">
        <f>IF(VLOOKUP(A43,'DB（シナリオ）'!$A$2:$R$217,11,FALSE)="","",VLOOKUP(A43,'DB（シナリオ）'!$A$2:$R$217,11,FALSE))</f>
        <v>にしやま市</v>
      </c>
      <c r="L43" s="21" t="str">
        <f>IF(VLOOKUP(A43,'DB（シナリオ）'!$A$2:$R$217,12,FALSE)="","",VLOOKUP(A43,'DB（シナリオ）'!$A$2:$R$217,12,FALSE))</f>
        <v>東西線ばった駅</v>
      </c>
      <c r="M43" s="21">
        <f>IF(VLOOKUP(A43,'DB（シナリオ）'!$A$2:$R$217,13,FALSE)="","",VLOOKUP(A43,'DB（シナリオ）'!$A$2:$R$217,13,FALSE))</f>
        <v>25</v>
      </c>
      <c r="N43" s="21" t="str">
        <f>IF(VLOOKUP(A43,'DB（シナリオ）'!$A$2:$R$217,15,FALSE)="","",VLOOKUP(A43,'DB（シナリオ）'!$A$2:$R$217,15,FALSE))</f>
        <v>独身、一人暮らし</v>
      </c>
      <c r="O43" s="21" t="str">
        <f>IF(VLOOKUP(A43,'DB（シナリオ）'!$A$2:$R$217,16,FALSE)="","",VLOOKUP(A43,'DB（シナリオ）'!$A$2:$R$217,16,FALSE))</f>
        <v/>
      </c>
      <c r="P43" s="21" t="str">
        <f>IF(VLOOKUP(A43,'DB（シナリオ）'!$A$2:$R$217,17,FALSE)="","",VLOOKUP(A43,'DB（シナリオ）'!$A$2:$R$217,17,FALSE))</f>
        <v>中国語（北京語）と日本語が話せる</v>
      </c>
      <c r="Q43" s="26" t="str">
        <f>IF(VLOOKUP(A43,'DB（シナリオ）'!$A$2:$R$217,18,FALSE)="","",VLOOKUP(A43,'DB（シナリオ）'!$A$2:$R$217,18,FALSE))</f>
        <v/>
      </c>
    </row>
    <row r="44" spans="1:17" ht="56.25" customHeight="1" x14ac:dyDescent="0.2">
      <c r="A44" s="21">
        <f t="shared" si="0"/>
        <v>143</v>
      </c>
      <c r="B44" s="21" t="str">
        <f>IF(VLOOKUP(A44,'DB（シナリオ）'!$A$2:$R$217,2,FALSE)="","",VLOOKUP(A44,'DB（シナリオ）'!$A$2:$R$217,2,FALSE))</f>
        <v>情報技術部</v>
      </c>
      <c r="C44" s="22" t="str">
        <f>IF(VLOOKUP(A44,'DB（シナリオ）'!$A$2:$R$217,3,FALSE)="","",VLOOKUP(A44,'DB（シナリオ）'!$A$2:$R$217,3,FALSE))</f>
        <v>情報技術課</v>
      </c>
      <c r="D44" s="21" t="str">
        <f>IF(VLOOKUP(A44,'DB（シナリオ）'!$A$2:$R$217,4,FALSE)="","",VLOOKUP(A44,'DB（シナリオ）'!$A$2:$R$217,4,FALSE))</f>
        <v/>
      </c>
      <c r="E44" s="22" t="str">
        <f>IF(VLOOKUP(A44,'DB（シナリオ）'!$A$2:$R$217,5,FALSE)="","",VLOOKUP(A44,'DB（シナリオ）'!$A$2:$R$217,5,FALSE))</f>
        <v>孫</v>
      </c>
      <c r="F44" s="22" t="str">
        <f>IF(VLOOKUP(A44,'DB（シナリオ）'!$A$2:$R$217,6,FALSE)="","",VLOOKUP(A44,'DB（シナリオ）'!$A$2:$R$217,6,FALSE))</f>
        <v>女</v>
      </c>
      <c r="G44" s="22">
        <f>IF(VLOOKUP(A44,'DB（シナリオ）'!$A$2:$R$217,7,FALSE)="","",VLOOKUP(A44,'DB（シナリオ）'!$A$2:$R$217,7,FALSE))</f>
        <v>33</v>
      </c>
      <c r="H44" s="45" t="str">
        <f>IF(VLOOKUP(A44,'DB（シナリオ）'!$A$2:$R$217,8,FALSE)="","",VLOOKUP(A44,'DB（シナリオ）'!$A$2:$R$217,8,FALSE))</f>
        <v>在館</v>
      </c>
      <c r="I44" s="21" t="str">
        <f>IF(VLOOKUP(A44,'DB（シナリオ）'!$A$2:$R$217,9,FALSE)="","",VLOOKUP(A44,'DB（シナリオ）'!$A$2:$R$217,9,FALSE))</f>
        <v>中国法人からの出向者</v>
      </c>
      <c r="J44" s="22" t="str">
        <f>IF(VLOOKUP(A44,'DB（シナリオ）'!$A$2:$R$217,10,FALSE)="","",VLOOKUP(A44,'DB（シナリオ）'!$A$2:$R$217,10,FALSE))</f>
        <v>社内におり、無事</v>
      </c>
      <c r="K44" s="21" t="str">
        <f>IF(VLOOKUP(A44,'DB（シナリオ）'!$A$2:$R$217,11,FALSE)="","",VLOOKUP(A44,'DB（シナリオ）'!$A$2:$R$217,11,FALSE))</f>
        <v>はまべ市</v>
      </c>
      <c r="L44" s="21" t="str">
        <f>IF(VLOOKUP(A44,'DB（シナリオ）'!$A$2:$R$217,12,FALSE)="","",VLOOKUP(A44,'DB（シナリオ）'!$A$2:$R$217,12,FALSE))</f>
        <v>東西線かぶと駅</v>
      </c>
      <c r="M44" s="21">
        <f>IF(VLOOKUP(A44,'DB（シナリオ）'!$A$2:$R$217,13,FALSE)="","",VLOOKUP(A44,'DB（シナリオ）'!$A$2:$R$217,13,FALSE))</f>
        <v>30</v>
      </c>
      <c r="N44" s="21" t="str">
        <f>IF(VLOOKUP(A44,'DB（シナリオ）'!$A$2:$R$217,15,FALSE)="","",VLOOKUP(A44,'DB（シナリオ）'!$A$2:$R$217,15,FALSE))</f>
        <v>独身、一人暮らし</v>
      </c>
      <c r="O44" s="21" t="str">
        <f>IF(VLOOKUP(A44,'DB（シナリオ）'!$A$2:$R$217,16,FALSE)="","",VLOOKUP(A44,'DB（シナリオ）'!$A$2:$R$217,16,FALSE))</f>
        <v/>
      </c>
      <c r="P44" s="21" t="str">
        <f>IF(VLOOKUP(A44,'DB（シナリオ）'!$A$2:$R$217,17,FALSE)="","",VLOOKUP(A44,'DB（シナリオ）'!$A$2:$R$217,17,FALSE))</f>
        <v>中国語（北京語）と日本語が話せる</v>
      </c>
      <c r="Q44" s="26" t="str">
        <f>IF(VLOOKUP(A44,'DB（シナリオ）'!$A$2:$R$217,18,FALSE)="","",VLOOKUP(A44,'DB（シナリオ）'!$A$2:$R$217,18,FALSE))</f>
        <v/>
      </c>
    </row>
    <row r="45" spans="1:17" ht="56.25" customHeight="1" x14ac:dyDescent="0.2">
      <c r="A45" s="21">
        <f t="shared" si="0"/>
        <v>144</v>
      </c>
      <c r="B45" s="21" t="str">
        <f>IF(VLOOKUP(A45,'DB（シナリオ）'!$A$2:$R$217,2,FALSE)="","",VLOOKUP(A45,'DB（シナリオ）'!$A$2:$R$217,2,FALSE))</f>
        <v>営業部</v>
      </c>
      <c r="C45" s="22" t="str">
        <f>IF(VLOOKUP(A45,'DB（シナリオ）'!$A$2:$R$217,3,FALSE)="","",VLOOKUP(A45,'DB（シナリオ）'!$A$2:$R$217,3,FALSE))</f>
        <v/>
      </c>
      <c r="D45" s="21" t="str">
        <f>IF(VLOOKUP(A45,'DB（シナリオ）'!$A$2:$R$217,4,FALSE)="","",VLOOKUP(A45,'DB（シナリオ）'!$A$2:$R$217,4,FALSE))</f>
        <v>部長【対策本部】</v>
      </c>
      <c r="E45" s="22" t="str">
        <f>IF(VLOOKUP(A45,'DB（シナリオ）'!$A$2:$R$217,5,FALSE)="","",VLOOKUP(A45,'DB（シナリオ）'!$A$2:$R$217,5,FALSE))</f>
        <v>長谷川</v>
      </c>
      <c r="F45" s="22" t="str">
        <f>IF(VLOOKUP(A45,'DB（シナリオ）'!$A$2:$R$217,6,FALSE)="","",VLOOKUP(A45,'DB（シナリオ）'!$A$2:$R$217,6,FALSE))</f>
        <v>男</v>
      </c>
      <c r="G45" s="22">
        <f>IF(VLOOKUP(A45,'DB（シナリオ）'!$A$2:$R$217,7,FALSE)="","",VLOOKUP(A45,'DB（シナリオ）'!$A$2:$R$217,7,FALSE))</f>
        <v>56</v>
      </c>
      <c r="H45" s="45" t="s">
        <v>1689</v>
      </c>
      <c r="I45" s="21" t="str">
        <f>IF(VLOOKUP(A45,'DB（シナリオ）'!$A$2:$R$217,9,FALSE)="","",VLOOKUP(A45,'DB（シナリオ）'!$A$2:$R$217,9,FALSE))</f>
        <v/>
      </c>
      <c r="J45" s="22" t="s">
        <v>1691</v>
      </c>
      <c r="K45" s="21" t="str">
        <f>IF(VLOOKUP(A45,'DB（シナリオ）'!$A$2:$R$217,11,FALSE)="","",VLOOKUP(A45,'DB（シナリオ）'!$A$2:$R$217,11,FALSE))</f>
        <v>ひがしの市</v>
      </c>
      <c r="L45" s="21" t="str">
        <f>IF(VLOOKUP(A45,'DB（シナリオ）'!$A$2:$R$217,12,FALSE)="","",VLOOKUP(A45,'DB（シナリオ）'!$A$2:$R$217,12,FALSE))</f>
        <v>東西線クマ駅</v>
      </c>
      <c r="M45" s="21">
        <f>IF(VLOOKUP(A45,'DB（シナリオ）'!$A$2:$R$217,13,FALSE)="","",VLOOKUP(A45,'DB（シナリオ）'!$A$2:$R$217,13,FALSE))</f>
        <v>22</v>
      </c>
      <c r="N45" s="21" t="str">
        <f>IF(VLOOKUP(A45,'DB（シナリオ）'!$A$2:$R$217,15,FALSE)="","",VLOOKUP(A45,'DB（シナリオ）'!$A$2:$R$217,15,FALSE))</f>
        <v>妻、息子(20歳）、娘(16歳）</v>
      </c>
      <c r="O45" s="21" t="str">
        <f>IF(VLOOKUP(A45,'DB（シナリオ）'!$A$2:$R$217,16,FALSE)="","",VLOOKUP(A45,'DB（シナリオ）'!$A$2:$R$217,16,FALSE))</f>
        <v>全員無事</v>
      </c>
      <c r="P45" s="21" t="str">
        <f>IF(VLOOKUP(A45,'DB（シナリオ）'!$A$2:$R$217,17,FALSE)="","",VLOOKUP(A45,'DB（シナリオ）'!$A$2:$R$217,17,FALSE))</f>
        <v/>
      </c>
      <c r="Q45" s="26" t="str">
        <f>IF(VLOOKUP(A45,'DB（シナリオ）'!$A$2:$R$217,18,FALSE)="","",VLOOKUP(A45,'DB（シナリオ）'!$A$2:$R$217,18,FALSE))</f>
        <v/>
      </c>
    </row>
    <row r="46" spans="1:17" ht="56.25" customHeight="1" x14ac:dyDescent="0.2">
      <c r="A46" s="21">
        <f t="shared" si="0"/>
        <v>145</v>
      </c>
      <c r="B46" s="21" t="str">
        <f>IF(VLOOKUP(A46,'DB（シナリオ）'!$A$2:$R$217,2,FALSE)="","",VLOOKUP(A46,'DB（シナリオ）'!$A$2:$R$217,2,FALSE))</f>
        <v>営業部</v>
      </c>
      <c r="C46" s="22" t="str">
        <f>IF(VLOOKUP(A46,'DB（シナリオ）'!$A$2:$R$217,3,FALSE)="","",VLOOKUP(A46,'DB（シナリオ）'!$A$2:$R$217,3,FALSE))</f>
        <v>営業１課</v>
      </c>
      <c r="D46" s="21" t="str">
        <f>IF(VLOOKUP(A46,'DB（シナリオ）'!$A$2:$R$217,4,FALSE)="","",VLOOKUP(A46,'DB（シナリオ）'!$A$2:$R$217,4,FALSE))</f>
        <v>課長</v>
      </c>
      <c r="E46" s="22" t="str">
        <f>IF(VLOOKUP(A46,'DB（シナリオ）'!$A$2:$R$217,5,FALSE)="","",VLOOKUP(A46,'DB（シナリオ）'!$A$2:$R$217,5,FALSE))</f>
        <v>村上</v>
      </c>
      <c r="F46" s="22" t="str">
        <f>IF(VLOOKUP(A46,'DB（シナリオ）'!$A$2:$R$217,6,FALSE)="","",VLOOKUP(A46,'DB（シナリオ）'!$A$2:$R$217,6,FALSE))</f>
        <v>男</v>
      </c>
      <c r="G46" s="22">
        <f>IF(VLOOKUP(A46,'DB（シナリオ）'!$A$2:$R$217,7,FALSE)="","",VLOOKUP(A46,'DB（シナリオ）'!$A$2:$R$217,7,FALSE))</f>
        <v>52</v>
      </c>
      <c r="H46" s="45" t="str">
        <f>IF(VLOOKUP(A46,'DB（シナリオ）'!$A$2:$R$217,8,FALSE)="","",VLOOKUP(A46,'DB（シナリオ）'!$A$2:$R$217,8,FALSE))</f>
        <v>在館</v>
      </c>
      <c r="I46" s="21" t="str">
        <f>IF(VLOOKUP(A46,'DB（シナリオ）'!$A$2:$R$217,9,FALSE)="","",VLOOKUP(A46,'DB（シナリオ）'!$A$2:$R$217,9,FALSE))</f>
        <v/>
      </c>
      <c r="J46" s="22" t="str">
        <f>IF(VLOOKUP(A46,'DB（シナリオ）'!$A$2:$R$217,10,FALSE)="","",VLOOKUP(A46,'DB（シナリオ）'!$A$2:$R$217,10,FALSE))</f>
        <v>社内におり、無事</v>
      </c>
      <c r="K46" s="21" t="str">
        <f>IF(VLOOKUP(A46,'DB（シナリオ）'!$A$2:$R$217,11,FALSE)="","",VLOOKUP(A46,'DB（シナリオ）'!$A$2:$R$217,11,FALSE))</f>
        <v>はまべ市</v>
      </c>
      <c r="L46" s="21" t="str">
        <f>IF(VLOOKUP(A46,'DB（シナリオ）'!$A$2:$R$217,12,FALSE)="","",VLOOKUP(A46,'DB（シナリオ）'!$A$2:$R$217,12,FALSE))</f>
        <v>東西線かぶと駅</v>
      </c>
      <c r="M46" s="21">
        <f>IF(VLOOKUP(A46,'DB（シナリオ）'!$A$2:$R$217,13,FALSE)="","",VLOOKUP(A46,'DB（シナリオ）'!$A$2:$R$217,13,FALSE))</f>
        <v>30</v>
      </c>
      <c r="N46" s="21" t="str">
        <f>IF(VLOOKUP(A46,'DB（シナリオ）'!$A$2:$R$217,15,FALSE)="","",VLOOKUP(A46,'DB（シナリオ）'!$A$2:$R$217,15,FALSE))</f>
        <v>妻,息子(18歳)</v>
      </c>
      <c r="O46" s="21" t="str">
        <f>IF(VLOOKUP(A46,'DB（シナリオ）'!$A$2:$R$217,16,FALSE)="","",VLOOKUP(A46,'DB（シナリオ）'!$A$2:$R$217,16,FALSE))</f>
        <v>全員無事</v>
      </c>
      <c r="P46" s="21" t="str">
        <f>IF(VLOOKUP(A46,'DB（シナリオ）'!$A$2:$R$217,17,FALSE)="","",VLOOKUP(A46,'DB（シナリオ）'!$A$2:$R$217,17,FALSE))</f>
        <v/>
      </c>
      <c r="Q46" s="26" t="str">
        <f>IF(VLOOKUP(A46,'DB（シナリオ）'!$A$2:$R$217,18,FALSE)="","",VLOOKUP(A46,'DB（シナリオ）'!$A$2:$R$217,18,FALSE))</f>
        <v>糖尿病のため、1日3回（毎食後）処方薬を服用。</v>
      </c>
    </row>
    <row r="47" spans="1:17" ht="56.25" customHeight="1" x14ac:dyDescent="0.2">
      <c r="A47" s="21">
        <f t="shared" si="0"/>
        <v>146</v>
      </c>
      <c r="B47" s="21" t="str">
        <f>IF(VLOOKUP(A47,'DB（シナリオ）'!$A$2:$R$217,2,FALSE)="","",VLOOKUP(A47,'DB（シナリオ）'!$A$2:$R$217,2,FALSE))</f>
        <v>営業部</v>
      </c>
      <c r="C47" s="22" t="str">
        <f>IF(VLOOKUP(A47,'DB（シナリオ）'!$A$2:$R$217,3,FALSE)="","",VLOOKUP(A47,'DB（シナリオ）'!$A$2:$R$217,3,FALSE))</f>
        <v>営業１課</v>
      </c>
      <c r="D47" s="21" t="str">
        <f>IF(VLOOKUP(A47,'DB（シナリオ）'!$A$2:$R$217,4,FALSE)="","",VLOOKUP(A47,'DB（シナリオ）'!$A$2:$R$217,4,FALSE))</f>
        <v/>
      </c>
      <c r="E47" s="22" t="str">
        <f>IF(VLOOKUP(A47,'DB（シナリオ）'!$A$2:$R$217,5,FALSE)="","",VLOOKUP(A47,'DB（シナリオ）'!$A$2:$R$217,5,FALSE))</f>
        <v>近藤</v>
      </c>
      <c r="F47" s="22" t="str">
        <f>IF(VLOOKUP(A47,'DB（シナリオ）'!$A$2:$R$217,6,FALSE)="","",VLOOKUP(A47,'DB（シナリオ）'!$A$2:$R$217,6,FALSE))</f>
        <v>男</v>
      </c>
      <c r="G47" s="22">
        <f>IF(VLOOKUP(A47,'DB（シナリオ）'!$A$2:$R$217,7,FALSE)="","",VLOOKUP(A47,'DB（シナリオ）'!$A$2:$R$217,7,FALSE))</f>
        <v>50</v>
      </c>
      <c r="H47" s="45" t="str">
        <f>IF(VLOOKUP(A47,'DB（シナリオ）'!$A$2:$R$217,8,FALSE)="","",VLOOKUP(A47,'DB（シナリオ）'!$A$2:$R$217,8,FALSE))</f>
        <v>在館</v>
      </c>
      <c r="I47" s="21" t="str">
        <f>IF(VLOOKUP(A47,'DB（シナリオ）'!$A$2:$R$217,9,FALSE)="","",VLOOKUP(A47,'DB（シナリオ）'!$A$2:$R$217,9,FALSE))</f>
        <v>負傷</v>
      </c>
      <c r="J47" s="22" t="str">
        <f>IF(VLOOKUP(A47,'DB（シナリオ）'!$A$2:$R$217,10,FALSE)="","",VLOOKUP(A47,'DB（シナリオ）'!$A$2:$R$217,10,FALSE))</f>
        <v>社内におり、無事。棚からの落下物で打撲を受けるも、軽傷。</v>
      </c>
      <c r="K47" s="21" t="str">
        <f>IF(VLOOKUP(A47,'DB（シナリオ）'!$A$2:$R$217,11,FALSE)="","",VLOOKUP(A47,'DB（シナリオ）'!$A$2:$R$217,11,FALSE))</f>
        <v>にしやま市</v>
      </c>
      <c r="L47" s="21" t="str">
        <f>IF(VLOOKUP(A47,'DB（シナリオ）'!$A$2:$R$217,12,FALSE)="","",VLOOKUP(A47,'DB（シナリオ）'!$A$2:$R$217,12,FALSE))</f>
        <v>東西線てんとう駅</v>
      </c>
      <c r="M47" s="21">
        <f>IF(VLOOKUP(A47,'DB（シナリオ）'!$A$2:$R$217,13,FALSE)="","",VLOOKUP(A47,'DB（シナリオ）'!$A$2:$R$217,13,FALSE))</f>
        <v>10</v>
      </c>
      <c r="N47" s="21" t="str">
        <f>IF(VLOOKUP(A47,'DB（シナリオ）'!$A$2:$R$217,15,FALSE)="","",VLOOKUP(A47,'DB（シナリオ）'!$A$2:$R$217,15,FALSE))</f>
        <v>妻、娘(12歳）、息子(10歳)</v>
      </c>
      <c r="O47" s="21" t="str">
        <f>IF(VLOOKUP(A47,'DB（シナリオ）'!$A$2:$R$217,16,FALSE)="","",VLOOKUP(A47,'DB（シナリオ）'!$A$2:$R$217,16,FALSE))</f>
        <v>全員無事</v>
      </c>
      <c r="P47" s="21" t="str">
        <f>IF(VLOOKUP(A47,'DB（シナリオ）'!$A$2:$R$217,17,FALSE)="","",VLOOKUP(A47,'DB（シナリオ）'!$A$2:$R$217,17,FALSE))</f>
        <v/>
      </c>
      <c r="Q47" s="26" t="str">
        <f>IF(VLOOKUP(A47,'DB（シナリオ）'!$A$2:$R$217,18,FALSE)="","",VLOOKUP(A47,'DB（シナリオ）'!$A$2:$R$217,18,FALSE))</f>
        <v/>
      </c>
    </row>
    <row r="48" spans="1:17" ht="56.25" customHeight="1" x14ac:dyDescent="0.2">
      <c r="A48" s="21">
        <f t="shared" si="0"/>
        <v>147</v>
      </c>
      <c r="B48" s="21" t="str">
        <f>IF(VLOOKUP(A48,'DB（シナリオ）'!$A$2:$R$217,2,FALSE)="","",VLOOKUP(A48,'DB（シナリオ）'!$A$2:$R$217,2,FALSE))</f>
        <v>営業部</v>
      </c>
      <c r="C48" s="22" t="str">
        <f>IF(VLOOKUP(A48,'DB（シナリオ）'!$A$2:$R$217,3,FALSE)="","",VLOOKUP(A48,'DB（シナリオ）'!$A$2:$R$217,3,FALSE))</f>
        <v>営業１課</v>
      </c>
      <c r="D48" s="21" t="str">
        <f>IF(VLOOKUP(A48,'DB（シナリオ）'!$A$2:$R$217,4,FALSE)="","",VLOOKUP(A48,'DB（シナリオ）'!$A$2:$R$217,4,FALSE))</f>
        <v/>
      </c>
      <c r="E48" s="22" t="str">
        <f>IF(VLOOKUP(A48,'DB（シナリオ）'!$A$2:$R$217,5,FALSE)="","",VLOOKUP(A48,'DB（シナリオ）'!$A$2:$R$217,5,FALSE))</f>
        <v>石井</v>
      </c>
      <c r="F48" s="22" t="str">
        <f>IF(VLOOKUP(A48,'DB（シナリオ）'!$A$2:$R$217,6,FALSE)="","",VLOOKUP(A48,'DB（シナリオ）'!$A$2:$R$217,6,FALSE))</f>
        <v>男</v>
      </c>
      <c r="G48" s="22">
        <f>IF(VLOOKUP(A48,'DB（シナリオ）'!$A$2:$R$217,7,FALSE)="","",VLOOKUP(A48,'DB（シナリオ）'!$A$2:$R$217,7,FALSE))</f>
        <v>49</v>
      </c>
      <c r="H48" s="45" t="s">
        <v>1689</v>
      </c>
      <c r="I48" s="21" t="str">
        <f>IF(VLOOKUP(A48,'DB（シナリオ）'!$A$2:$R$217,9,FALSE)="","",VLOOKUP(A48,'DB（シナリオ）'!$A$2:$R$217,9,FALSE))</f>
        <v/>
      </c>
      <c r="J48" s="22" t="s">
        <v>1691</v>
      </c>
      <c r="K48" s="21" t="str">
        <f>IF(VLOOKUP(A48,'DB（シナリオ）'!$A$2:$R$217,11,FALSE)="","",VLOOKUP(A48,'DB（シナリオ）'!$A$2:$R$217,11,FALSE))</f>
        <v>ひがしの市</v>
      </c>
      <c r="L48" s="21" t="str">
        <f>IF(VLOOKUP(A48,'DB（シナリオ）'!$A$2:$R$217,12,FALSE)="","",VLOOKUP(A48,'DB（シナリオ）'!$A$2:$R$217,12,FALSE))</f>
        <v>南北線あじ駅</v>
      </c>
      <c r="M48" s="21">
        <f>IF(VLOOKUP(A48,'DB（シナリオ）'!$A$2:$R$217,13,FALSE)="","",VLOOKUP(A48,'DB（シナリオ）'!$A$2:$R$217,13,FALSE))</f>
        <v>5</v>
      </c>
      <c r="N48" s="21" t="str">
        <f>IF(VLOOKUP(A48,'DB（シナリオ）'!$A$2:$R$217,15,FALSE)="","",VLOOKUP(A48,'DB（シナリオ）'!$A$2:$R$217,15,FALSE))</f>
        <v>妻、娘(20歳）、娘(16歳）</v>
      </c>
      <c r="O48" s="21" t="str">
        <f>IF(VLOOKUP(A48,'DB（シナリオ）'!$A$2:$R$217,16,FALSE)="","",VLOOKUP(A48,'DB（シナリオ）'!$A$2:$R$217,16,FALSE))</f>
        <v>全員無事</v>
      </c>
      <c r="P48" s="21" t="str">
        <f>IF(VLOOKUP(A48,'DB（シナリオ）'!$A$2:$R$217,17,FALSE)="","",VLOOKUP(A48,'DB（シナリオ）'!$A$2:$R$217,17,FALSE))</f>
        <v/>
      </c>
      <c r="Q48" s="26" t="str">
        <f>IF(VLOOKUP(A48,'DB（シナリオ）'!$A$2:$R$217,18,FALSE)="","",VLOOKUP(A48,'DB（シナリオ）'!$A$2:$R$217,18,FALSE))</f>
        <v/>
      </c>
    </row>
    <row r="49" spans="1:17" ht="56.25" customHeight="1" x14ac:dyDescent="0.2">
      <c r="A49" s="21">
        <f t="shared" si="0"/>
        <v>148</v>
      </c>
      <c r="B49" s="21" t="str">
        <f>IF(VLOOKUP(A49,'DB（シナリオ）'!$A$2:$R$217,2,FALSE)="","",VLOOKUP(A49,'DB（シナリオ）'!$A$2:$R$217,2,FALSE))</f>
        <v>営業部</v>
      </c>
      <c r="C49" s="22" t="str">
        <f>IF(VLOOKUP(A49,'DB（シナリオ）'!$A$2:$R$217,3,FALSE)="","",VLOOKUP(A49,'DB（シナリオ）'!$A$2:$R$217,3,FALSE))</f>
        <v>営業１課</v>
      </c>
      <c r="D49" s="21" t="str">
        <f>IF(VLOOKUP(A49,'DB（シナリオ）'!$A$2:$R$217,4,FALSE)="","",VLOOKUP(A49,'DB（シナリオ）'!$A$2:$R$217,4,FALSE))</f>
        <v/>
      </c>
      <c r="E49" s="22" t="str">
        <f>IF(VLOOKUP(A49,'DB（シナリオ）'!$A$2:$R$217,5,FALSE)="","",VLOOKUP(A49,'DB（シナリオ）'!$A$2:$R$217,5,FALSE))</f>
        <v>坂本</v>
      </c>
      <c r="F49" s="22" t="str">
        <f>IF(VLOOKUP(A49,'DB（シナリオ）'!$A$2:$R$217,6,FALSE)="","",VLOOKUP(A49,'DB（シナリオ）'!$A$2:$R$217,6,FALSE))</f>
        <v>男</v>
      </c>
      <c r="G49" s="22">
        <f>IF(VLOOKUP(A49,'DB（シナリオ）'!$A$2:$R$217,7,FALSE)="","",VLOOKUP(A49,'DB（シナリオ）'!$A$2:$R$217,7,FALSE))</f>
        <v>48</v>
      </c>
      <c r="H49" s="45" t="str">
        <f>IF(VLOOKUP(A49,'DB（シナリオ）'!$A$2:$R$217,8,FALSE)="","",VLOOKUP(A49,'DB（シナリオ）'!$A$2:$R$217,8,FALSE))</f>
        <v>休暇・欠勤</v>
      </c>
      <c r="I49" s="21" t="str">
        <f>IF(VLOOKUP(A49,'DB（シナリオ）'!$A$2:$R$217,9,FALSE)="","",VLOOKUP(A49,'DB（シナリオ）'!$A$2:$R$217,9,FALSE))</f>
        <v/>
      </c>
      <c r="J49" s="22" t="str">
        <f>IF(VLOOKUP(A49,'DB（シナリオ）'!$A$2:$R$217,10,FALSE)="","",VLOOKUP(A49,'DB（シナリオ）'!$A$2:$R$217,10,FALSE))</f>
        <v>自宅で被災、足を複雑骨折。病院に搬送されたとの連絡あり。</v>
      </c>
      <c r="K49" s="21" t="str">
        <f>IF(VLOOKUP(A49,'DB（シナリオ）'!$A$2:$R$217,11,FALSE)="","",VLOOKUP(A49,'DB（シナリオ）'!$A$2:$R$217,11,FALSE))</f>
        <v>ひがしの市</v>
      </c>
      <c r="L49" s="21" t="str">
        <f>IF(VLOOKUP(A49,'DB（シナリオ）'!$A$2:$R$217,12,FALSE)="","",VLOOKUP(A49,'DB（シナリオ）'!$A$2:$R$217,12,FALSE))</f>
        <v>東西線リス駅</v>
      </c>
      <c r="M49" s="21">
        <f>IF(VLOOKUP(A49,'DB（シナリオ）'!$A$2:$R$217,13,FALSE)="","",VLOOKUP(A49,'DB（シナリオ）'!$A$2:$R$217,13,FALSE))</f>
        <v>5</v>
      </c>
      <c r="N49" s="21" t="str">
        <f>IF(VLOOKUP(A49,'DB（シナリオ）'!$A$2:$R$217,15,FALSE)="","",VLOOKUP(A49,'DB（シナリオ）'!$A$2:$R$217,15,FALSE))</f>
        <v>妻</v>
      </c>
      <c r="O49" s="21" t="str">
        <f>IF(VLOOKUP(A49,'DB（シナリオ）'!$A$2:$R$217,16,FALSE)="","",VLOOKUP(A49,'DB（シナリオ）'!$A$2:$R$217,16,FALSE))</f>
        <v>妻は無事だが、自身は重症</v>
      </c>
      <c r="P49" s="21" t="str">
        <f>IF(VLOOKUP(A49,'DB（シナリオ）'!$A$2:$R$217,17,FALSE)="","",VLOOKUP(A49,'DB（シナリオ）'!$A$2:$R$217,17,FALSE))</f>
        <v/>
      </c>
      <c r="Q49" s="26" t="str">
        <f>IF(VLOOKUP(A49,'DB（シナリオ）'!$A$2:$R$217,18,FALSE)="","",VLOOKUP(A49,'DB（シナリオ）'!$A$2:$R$217,18,FALSE))</f>
        <v/>
      </c>
    </row>
    <row r="50" spans="1:17" ht="56.25" customHeight="1" x14ac:dyDescent="0.2">
      <c r="A50" s="21">
        <f t="shared" si="0"/>
        <v>149</v>
      </c>
      <c r="B50" s="21" t="str">
        <f>IF(VLOOKUP(A50,'DB（シナリオ）'!$A$2:$R$217,2,FALSE)="","",VLOOKUP(A50,'DB（シナリオ）'!$A$2:$R$217,2,FALSE))</f>
        <v>営業部</v>
      </c>
      <c r="C50" s="22" t="str">
        <f>IF(VLOOKUP(A50,'DB（シナリオ）'!$A$2:$R$217,3,FALSE)="","",VLOOKUP(A50,'DB（シナリオ）'!$A$2:$R$217,3,FALSE))</f>
        <v>営業１課</v>
      </c>
      <c r="D50" s="21" t="str">
        <f>IF(VLOOKUP(A50,'DB（シナリオ）'!$A$2:$R$217,4,FALSE)="","",VLOOKUP(A50,'DB（シナリオ）'!$A$2:$R$217,4,FALSE))</f>
        <v/>
      </c>
      <c r="E50" s="22" t="str">
        <f>IF(VLOOKUP(A50,'DB（シナリオ）'!$A$2:$R$217,5,FALSE)="","",VLOOKUP(A50,'DB（シナリオ）'!$A$2:$R$217,5,FALSE))</f>
        <v>遠藤</v>
      </c>
      <c r="F50" s="22" t="str">
        <f>IF(VLOOKUP(A50,'DB（シナリオ）'!$A$2:$R$217,6,FALSE)="","",VLOOKUP(A50,'DB（シナリオ）'!$A$2:$R$217,6,FALSE))</f>
        <v>男</v>
      </c>
      <c r="G50" s="22">
        <f>IF(VLOOKUP(A50,'DB（シナリオ）'!$A$2:$R$217,7,FALSE)="","",VLOOKUP(A50,'DB（シナリオ）'!$A$2:$R$217,7,FALSE))</f>
        <v>44</v>
      </c>
      <c r="H50" s="45" t="str">
        <f>IF(VLOOKUP(A50,'DB（シナリオ）'!$A$2:$R$217,8,FALSE)="","",VLOOKUP(A50,'DB（シナリオ）'!$A$2:$R$217,8,FALSE))</f>
        <v>在館</v>
      </c>
      <c r="I50" s="21" t="str">
        <f>IF(VLOOKUP(A50,'DB（シナリオ）'!$A$2:$R$217,9,FALSE)="","",VLOOKUP(A50,'DB（シナリオ）'!$A$2:$R$217,9,FALSE))</f>
        <v/>
      </c>
      <c r="J50" s="22" t="str">
        <f>IF(VLOOKUP(A50,'DB（シナリオ）'!$A$2:$R$217,10,FALSE)="","",VLOOKUP(A50,'DB（シナリオ）'!$A$2:$R$217,10,FALSE))</f>
        <v>社内におり、無事</v>
      </c>
      <c r="K50" s="21" t="str">
        <f>IF(VLOOKUP(A50,'DB（シナリオ）'!$A$2:$R$217,11,FALSE)="","",VLOOKUP(A50,'DB（シナリオ）'!$A$2:$R$217,11,FALSE))</f>
        <v>にしやま市</v>
      </c>
      <c r="L50" s="21" t="str">
        <f>IF(VLOOKUP(A50,'DB（シナリオ）'!$A$2:$R$217,12,FALSE)="","",VLOOKUP(A50,'DB（シナリオ）'!$A$2:$R$217,12,FALSE))</f>
        <v>東西線こおろぎ駅</v>
      </c>
      <c r="M50" s="21">
        <f>IF(VLOOKUP(A50,'DB（シナリオ）'!$A$2:$R$217,13,FALSE)="","",VLOOKUP(A50,'DB（シナリオ）'!$A$2:$R$217,13,FALSE))</f>
        <v>20</v>
      </c>
      <c r="N50" s="21" t="str">
        <f>IF(VLOOKUP(A50,'DB（シナリオ）'!$A$2:$R$217,15,FALSE)="","",VLOOKUP(A50,'DB（シナリオ）'!$A$2:$R$217,15,FALSE))</f>
        <v>父（75歳）、母（70歳）と同居</v>
      </c>
      <c r="O50" s="21" t="str">
        <f>IF(VLOOKUP(A50,'DB（シナリオ）'!$A$2:$R$217,16,FALSE)="","",VLOOKUP(A50,'DB（シナリオ）'!$A$2:$R$217,16,FALSE))</f>
        <v>両親とも連絡不通</v>
      </c>
      <c r="P50" s="21" t="str">
        <f>IF(VLOOKUP(A50,'DB（シナリオ）'!$A$2:$R$217,17,FALSE)="","",VLOOKUP(A50,'DB（シナリオ）'!$A$2:$R$217,17,FALSE))</f>
        <v/>
      </c>
      <c r="Q50" s="26" t="str">
        <f>IF(VLOOKUP(A50,'DB（シナリオ）'!$A$2:$R$217,18,FALSE)="","",VLOOKUP(A50,'DB（シナリオ）'!$A$2:$R$217,18,FALSE))</f>
        <v>母親(70)は足が弱く、走ったり長く歩くことはできない。</v>
      </c>
    </row>
    <row r="51" spans="1:17" ht="56.25" customHeight="1" x14ac:dyDescent="0.2">
      <c r="A51" s="21">
        <f t="shared" si="0"/>
        <v>150</v>
      </c>
      <c r="B51" s="21" t="str">
        <f>IF(VLOOKUP(A51,'DB（シナリオ）'!$A$2:$R$217,2,FALSE)="","",VLOOKUP(A51,'DB（シナリオ）'!$A$2:$R$217,2,FALSE))</f>
        <v>営業部</v>
      </c>
      <c r="C51" s="22" t="str">
        <f>IF(VLOOKUP(A51,'DB（シナリオ）'!$A$2:$R$217,3,FALSE)="","",VLOOKUP(A51,'DB（シナリオ）'!$A$2:$R$217,3,FALSE))</f>
        <v>営業１課</v>
      </c>
      <c r="D51" s="21" t="str">
        <f>IF(VLOOKUP(A51,'DB（シナリオ）'!$A$2:$R$217,4,FALSE)="","",VLOOKUP(A51,'DB（シナリオ）'!$A$2:$R$217,4,FALSE))</f>
        <v/>
      </c>
      <c r="E51" s="22" t="str">
        <f>IF(VLOOKUP(A51,'DB（シナリオ）'!$A$2:$R$217,5,FALSE)="","",VLOOKUP(A51,'DB（シナリオ）'!$A$2:$R$217,5,FALSE))</f>
        <v>青木</v>
      </c>
      <c r="F51" s="22" t="str">
        <f>IF(VLOOKUP(A51,'DB（シナリオ）'!$A$2:$R$217,6,FALSE)="","",VLOOKUP(A51,'DB（シナリオ）'!$A$2:$R$217,6,FALSE))</f>
        <v>男</v>
      </c>
      <c r="G51" s="22">
        <f>IF(VLOOKUP(A51,'DB（シナリオ）'!$A$2:$R$217,7,FALSE)="","",VLOOKUP(A51,'DB（シナリオ）'!$A$2:$R$217,7,FALSE))</f>
        <v>40</v>
      </c>
      <c r="H51" s="45" t="str">
        <f>IF(VLOOKUP(A51,'DB（シナリオ）'!$A$2:$R$217,8,FALSE)="","",VLOOKUP(A51,'DB（シナリオ）'!$A$2:$R$217,8,FALSE))</f>
        <v>在館</v>
      </c>
      <c r="I51" s="21" t="str">
        <f>IF(VLOOKUP(A51,'DB（シナリオ）'!$A$2:$R$217,9,FALSE)="","",VLOOKUP(A51,'DB（シナリオ）'!$A$2:$R$217,9,FALSE))</f>
        <v/>
      </c>
      <c r="J51" s="22" t="str">
        <f>IF(VLOOKUP(A51,'DB（シナリオ）'!$A$2:$R$217,10,FALSE)="","",VLOOKUP(A51,'DB（シナリオ）'!$A$2:$R$217,10,FALSE))</f>
        <v>社内におり、無事</v>
      </c>
      <c r="K51" s="21" t="str">
        <f>IF(VLOOKUP(A51,'DB（シナリオ）'!$A$2:$R$217,11,FALSE)="","",VLOOKUP(A51,'DB（シナリオ）'!$A$2:$R$217,11,FALSE))</f>
        <v>ひがしの市</v>
      </c>
      <c r="L51" s="21" t="str">
        <f>IF(VLOOKUP(A51,'DB（シナリオ）'!$A$2:$R$217,12,FALSE)="","",VLOOKUP(A51,'DB（シナリオ）'!$A$2:$R$217,12,FALSE))</f>
        <v>南北線かつお駅</v>
      </c>
      <c r="M51" s="21">
        <f>IF(VLOOKUP(A51,'DB（シナリオ）'!$A$2:$R$217,13,FALSE)="","",VLOOKUP(A51,'DB（シナリオ）'!$A$2:$R$217,13,FALSE))</f>
        <v>11</v>
      </c>
      <c r="N51" s="21" t="str">
        <f>IF(VLOOKUP(A51,'DB（シナリオ）'!$A$2:$R$217,15,FALSE)="","",VLOOKUP(A51,'DB（シナリオ）'!$A$2:$R$217,15,FALSE))</f>
        <v>妻、息子(10歳）</v>
      </c>
      <c r="O51" s="21" t="str">
        <f>IF(VLOOKUP(A51,'DB（シナリオ）'!$A$2:$R$217,16,FALSE)="","",VLOOKUP(A51,'DB（シナリオ）'!$A$2:$R$217,16,FALSE))</f>
        <v>全員無事</v>
      </c>
      <c r="P51" s="21" t="str">
        <f>IF(VLOOKUP(A51,'DB（シナリオ）'!$A$2:$R$217,17,FALSE)="","",VLOOKUP(A51,'DB（シナリオ）'!$A$2:$R$217,17,FALSE))</f>
        <v/>
      </c>
      <c r="Q51" s="26" t="str">
        <f>IF(VLOOKUP(A51,'DB（シナリオ）'!$A$2:$R$217,18,FALSE)="","",VLOOKUP(A51,'DB（シナリオ）'!$A$2:$R$217,18,FALSE))</f>
        <v/>
      </c>
    </row>
    <row r="52" spans="1:17" ht="56.25" customHeight="1" x14ac:dyDescent="0.2">
      <c r="A52" s="21">
        <f t="shared" si="0"/>
        <v>151</v>
      </c>
      <c r="B52" s="21" t="str">
        <f>IF(VLOOKUP(A52,'DB（シナリオ）'!$A$2:$R$217,2,FALSE)="","",VLOOKUP(A52,'DB（シナリオ）'!$A$2:$R$217,2,FALSE))</f>
        <v>営業部</v>
      </c>
      <c r="C52" s="22" t="str">
        <f>IF(VLOOKUP(A52,'DB（シナリオ）'!$A$2:$R$217,3,FALSE)="","",VLOOKUP(A52,'DB（シナリオ）'!$A$2:$R$217,3,FALSE))</f>
        <v>営業１課</v>
      </c>
      <c r="D52" s="21" t="str">
        <f>IF(VLOOKUP(A52,'DB（シナリオ）'!$A$2:$R$217,4,FALSE)="","",VLOOKUP(A52,'DB（シナリオ）'!$A$2:$R$217,4,FALSE))</f>
        <v/>
      </c>
      <c r="E52" s="22" t="str">
        <f>IF(VLOOKUP(A52,'DB（シナリオ）'!$A$2:$R$217,5,FALSE)="","",VLOOKUP(A52,'DB（シナリオ）'!$A$2:$R$217,5,FALSE))</f>
        <v>藤井</v>
      </c>
      <c r="F52" s="22" t="str">
        <f>IF(VLOOKUP(A52,'DB（シナリオ）'!$A$2:$R$217,6,FALSE)="","",VLOOKUP(A52,'DB（シナリオ）'!$A$2:$R$217,6,FALSE))</f>
        <v>女</v>
      </c>
      <c r="G52" s="22">
        <f>IF(VLOOKUP(A52,'DB（シナリオ）'!$A$2:$R$217,7,FALSE)="","",VLOOKUP(A52,'DB（シナリオ）'!$A$2:$R$217,7,FALSE))</f>
        <v>39</v>
      </c>
      <c r="H52" s="45" t="str">
        <f>IF(VLOOKUP(A52,'DB（シナリオ）'!$A$2:$R$217,8,FALSE)="","",VLOOKUP(A52,'DB（シナリオ）'!$A$2:$R$217,8,FALSE))</f>
        <v>在館</v>
      </c>
      <c r="I52" s="21" t="str">
        <f>IF(VLOOKUP(A52,'DB（シナリオ）'!$A$2:$R$217,9,FALSE)="","",VLOOKUP(A52,'DB（シナリオ）'!$A$2:$R$217,9,FALSE))</f>
        <v/>
      </c>
      <c r="J52" s="22" t="str">
        <f>IF(VLOOKUP(A52,'DB（シナリオ）'!$A$2:$R$217,10,FALSE)="","",VLOOKUP(A52,'DB（シナリオ）'!$A$2:$R$217,10,FALSE))</f>
        <v>社内におり、無事</v>
      </c>
      <c r="K52" s="21" t="str">
        <f>IF(VLOOKUP(A52,'DB（シナリオ）'!$A$2:$R$217,11,FALSE)="","",VLOOKUP(A52,'DB（シナリオ）'!$A$2:$R$217,11,FALSE))</f>
        <v>ひがしの市</v>
      </c>
      <c r="L52" s="21" t="str">
        <f>IF(VLOOKUP(A52,'DB（シナリオ）'!$A$2:$R$217,12,FALSE)="","",VLOOKUP(A52,'DB（シナリオ）'!$A$2:$R$217,12,FALSE))</f>
        <v>南北線ミカン駅</v>
      </c>
      <c r="M52" s="21">
        <f>IF(VLOOKUP(A52,'DB（シナリオ）'!$A$2:$R$217,13,FALSE)="","",VLOOKUP(A52,'DB（シナリオ）'!$A$2:$R$217,13,FALSE))</f>
        <v>8</v>
      </c>
      <c r="N52" s="21" t="str">
        <f>IF(VLOOKUP(A52,'DB（シナリオ）'!$A$2:$R$217,15,FALSE)="","",VLOOKUP(A52,'DB（シナリオ）'!$A$2:$R$217,15,FALSE))</f>
        <v>夫、娘(10歳）、息子(8歳）</v>
      </c>
      <c r="O52" s="21" t="str">
        <f>IF(VLOOKUP(A52,'DB（シナリオ）'!$A$2:$R$217,16,FALSE)="","",VLOOKUP(A52,'DB（シナリオ）'!$A$2:$R$217,16,FALSE))</f>
        <v>全員無事</v>
      </c>
      <c r="P52" s="21" t="str">
        <f>IF(VLOOKUP(A52,'DB（シナリオ）'!$A$2:$R$217,17,FALSE)="","",VLOOKUP(A52,'DB（シナリオ）'!$A$2:$R$217,17,FALSE))</f>
        <v>カナダからの帰国子女。英語、フランス語が堪能。</v>
      </c>
      <c r="Q52" s="26" t="str">
        <f>IF(VLOOKUP(A52,'DB（シナリオ）'!$A$2:$R$217,18,FALSE)="","",VLOOKUP(A52,'DB（シナリオ）'!$A$2:$R$217,18,FALSE))</f>
        <v/>
      </c>
    </row>
    <row r="53" spans="1:17" ht="56.25" customHeight="1" x14ac:dyDescent="0.2">
      <c r="A53" s="21">
        <f t="shared" si="0"/>
        <v>152</v>
      </c>
      <c r="B53" s="21" t="str">
        <f>IF(VLOOKUP(A53,'DB（シナリオ）'!$A$2:$R$217,2,FALSE)="","",VLOOKUP(A53,'DB（シナリオ）'!$A$2:$R$217,2,FALSE))</f>
        <v>営業部</v>
      </c>
      <c r="C53" s="22" t="str">
        <f>IF(VLOOKUP(A53,'DB（シナリオ）'!$A$2:$R$217,3,FALSE)="","",VLOOKUP(A53,'DB（シナリオ）'!$A$2:$R$217,3,FALSE))</f>
        <v>営業１課</v>
      </c>
      <c r="D53" s="21" t="str">
        <f>IF(VLOOKUP(A53,'DB（シナリオ）'!$A$2:$R$217,4,FALSE)="","",VLOOKUP(A53,'DB（シナリオ）'!$A$2:$R$217,4,FALSE))</f>
        <v/>
      </c>
      <c r="E53" s="22" t="str">
        <f>IF(VLOOKUP(A53,'DB（シナリオ）'!$A$2:$R$217,5,FALSE)="","",VLOOKUP(A53,'DB（シナリオ）'!$A$2:$R$217,5,FALSE))</f>
        <v>西村</v>
      </c>
      <c r="F53" s="22" t="str">
        <f>IF(VLOOKUP(A53,'DB（シナリオ）'!$A$2:$R$217,6,FALSE)="","",VLOOKUP(A53,'DB（シナリオ）'!$A$2:$R$217,6,FALSE))</f>
        <v>女</v>
      </c>
      <c r="G53" s="22">
        <f>IF(VLOOKUP(A53,'DB（シナリオ）'!$A$2:$R$217,7,FALSE)="","",VLOOKUP(A53,'DB（シナリオ）'!$A$2:$R$217,7,FALSE))</f>
        <v>35</v>
      </c>
      <c r="H53" s="45" t="str">
        <f>IF(VLOOKUP(A53,'DB（シナリオ）'!$A$2:$R$217,8,FALSE)="","",VLOOKUP(A53,'DB（シナリオ）'!$A$2:$R$217,8,FALSE))</f>
        <v>在館</v>
      </c>
      <c r="I53" s="21" t="str">
        <f>IF(VLOOKUP(A53,'DB（シナリオ）'!$A$2:$R$217,9,FALSE)="","",VLOOKUP(A53,'DB（シナリオ）'!$A$2:$R$217,9,FALSE))</f>
        <v/>
      </c>
      <c r="J53" s="22" t="str">
        <f>IF(VLOOKUP(A53,'DB（シナリオ）'!$A$2:$R$217,10,FALSE)="","",VLOOKUP(A53,'DB（シナリオ）'!$A$2:$R$217,10,FALSE))</f>
        <v>社内におり、無事</v>
      </c>
      <c r="K53" s="21" t="str">
        <f>IF(VLOOKUP(A53,'DB（シナリオ）'!$A$2:$R$217,11,FALSE)="","",VLOOKUP(A53,'DB（シナリオ）'!$A$2:$R$217,11,FALSE))</f>
        <v>ひがしの市</v>
      </c>
      <c r="L53" s="21" t="str">
        <f>IF(VLOOKUP(A53,'DB（シナリオ）'!$A$2:$R$217,12,FALSE)="","",VLOOKUP(A53,'DB（シナリオ）'!$A$2:$R$217,12,FALSE))</f>
        <v>南北線リンゴ駅</v>
      </c>
      <c r="M53" s="21">
        <f>IF(VLOOKUP(A53,'DB（シナリオ）'!$A$2:$R$217,13,FALSE)="","",VLOOKUP(A53,'DB（シナリオ）'!$A$2:$R$217,13,FALSE))</f>
        <v>12</v>
      </c>
      <c r="N53" s="21" t="str">
        <f>IF(VLOOKUP(A53,'DB（シナリオ）'!$A$2:$R$217,15,FALSE)="","",VLOOKUP(A53,'DB（シナリオ）'!$A$2:$R$217,15,FALSE))</f>
        <v>夫、息子（18歳）</v>
      </c>
      <c r="O53" s="21" t="str">
        <f>IF(VLOOKUP(A53,'DB（シナリオ）'!$A$2:$R$217,16,FALSE)="","",VLOOKUP(A53,'DB（シナリオ）'!$A$2:$R$217,16,FALSE))</f>
        <v>全員無事</v>
      </c>
      <c r="P53" s="21" t="str">
        <f>IF(VLOOKUP(A53,'DB（シナリオ）'!$A$2:$R$217,17,FALSE)="","",VLOOKUP(A53,'DB（シナリオ）'!$A$2:$R$217,17,FALSE))</f>
        <v/>
      </c>
      <c r="Q53" s="26" t="str">
        <f>IF(VLOOKUP(A53,'DB（シナリオ）'!$A$2:$R$217,18,FALSE)="","",VLOOKUP(A53,'DB（シナリオ）'!$A$2:$R$217,18,FALSE))</f>
        <v/>
      </c>
    </row>
    <row r="54" spans="1:17" ht="56.25" customHeight="1" x14ac:dyDescent="0.2">
      <c r="A54" s="21">
        <f t="shared" si="0"/>
        <v>153</v>
      </c>
      <c r="B54" s="21" t="str">
        <f>IF(VLOOKUP(A54,'DB（シナリオ）'!$A$2:$R$217,2,FALSE)="","",VLOOKUP(A54,'DB（シナリオ）'!$A$2:$R$217,2,FALSE))</f>
        <v>営業部</v>
      </c>
      <c r="C54" s="22" t="str">
        <f>IF(VLOOKUP(A54,'DB（シナリオ）'!$A$2:$R$217,3,FALSE)="","",VLOOKUP(A54,'DB（シナリオ）'!$A$2:$R$217,3,FALSE))</f>
        <v>営業１課</v>
      </c>
      <c r="D54" s="21" t="str">
        <f>IF(VLOOKUP(A54,'DB（シナリオ）'!$A$2:$R$217,4,FALSE)="","",VLOOKUP(A54,'DB（シナリオ）'!$A$2:$R$217,4,FALSE))</f>
        <v/>
      </c>
      <c r="E54" s="22" t="str">
        <f>IF(VLOOKUP(A54,'DB（シナリオ）'!$A$2:$R$217,5,FALSE)="","",VLOOKUP(A54,'DB（シナリオ）'!$A$2:$R$217,5,FALSE))</f>
        <v>福田</v>
      </c>
      <c r="F54" s="22" t="str">
        <f>IF(VLOOKUP(A54,'DB（シナリオ）'!$A$2:$R$217,6,FALSE)="","",VLOOKUP(A54,'DB（シナリオ）'!$A$2:$R$217,6,FALSE))</f>
        <v>女</v>
      </c>
      <c r="G54" s="22">
        <f>IF(VLOOKUP(A54,'DB（シナリオ）'!$A$2:$R$217,7,FALSE)="","",VLOOKUP(A54,'DB（シナリオ）'!$A$2:$R$217,7,FALSE))</f>
        <v>35</v>
      </c>
      <c r="H54" s="45" t="str">
        <f>IF(VLOOKUP(A54,'DB（シナリオ）'!$A$2:$R$217,8,FALSE)="","",VLOOKUP(A54,'DB（シナリオ）'!$A$2:$R$217,8,FALSE))</f>
        <v>在館</v>
      </c>
      <c r="I54" s="21" t="str">
        <f>IF(VLOOKUP(A54,'DB（シナリオ）'!$A$2:$R$217,9,FALSE)="","",VLOOKUP(A54,'DB（シナリオ）'!$A$2:$R$217,9,FALSE))</f>
        <v/>
      </c>
      <c r="J54" s="22" t="str">
        <f>IF(VLOOKUP(A54,'DB（シナリオ）'!$A$2:$R$217,10,FALSE)="","",VLOOKUP(A54,'DB（シナリオ）'!$A$2:$R$217,10,FALSE))</f>
        <v>社内におり、無事</v>
      </c>
      <c r="K54" s="21" t="str">
        <f>IF(VLOOKUP(A54,'DB（シナリオ）'!$A$2:$R$217,11,FALSE)="","",VLOOKUP(A54,'DB（シナリオ）'!$A$2:$R$217,11,FALSE))</f>
        <v>はまべ市</v>
      </c>
      <c r="L54" s="21" t="str">
        <f>IF(VLOOKUP(A54,'DB（シナリオ）'!$A$2:$R$217,12,FALSE)="","",VLOOKUP(A54,'DB（シナリオ）'!$A$2:$R$217,12,FALSE))</f>
        <v>東西線かぶと駅</v>
      </c>
      <c r="M54" s="21">
        <f>IF(VLOOKUP(A54,'DB（シナリオ）'!$A$2:$R$217,13,FALSE)="","",VLOOKUP(A54,'DB（シナリオ）'!$A$2:$R$217,13,FALSE))</f>
        <v>30</v>
      </c>
      <c r="N54" s="21" t="str">
        <f>IF(VLOOKUP(A54,'DB（シナリオ）'!$A$2:$R$217,15,FALSE)="","",VLOOKUP(A54,'DB（シナリオ）'!$A$2:$R$217,15,FALSE))</f>
        <v>夫、娘(5歳)</v>
      </c>
      <c r="O54" s="21" t="str">
        <f>IF(VLOOKUP(A54,'DB（シナリオ）'!$A$2:$R$217,16,FALSE)="","",VLOOKUP(A54,'DB（シナリオ）'!$A$2:$R$217,16,FALSE))</f>
        <v>全員無事</v>
      </c>
      <c r="P54" s="21" t="str">
        <f>IF(VLOOKUP(A54,'DB（シナリオ）'!$A$2:$R$217,17,FALSE)="","",VLOOKUP(A54,'DB（シナリオ）'!$A$2:$R$217,17,FALSE))</f>
        <v/>
      </c>
      <c r="Q54" s="26" t="str">
        <f>IF(VLOOKUP(A54,'DB（シナリオ）'!$A$2:$R$217,18,FALSE)="","",VLOOKUP(A54,'DB（シナリオ）'!$A$2:$R$217,18,FALSE))</f>
        <v/>
      </c>
    </row>
    <row r="55" spans="1:17" ht="56.25" customHeight="1" x14ac:dyDescent="0.2">
      <c r="A55" s="21">
        <f t="shared" si="0"/>
        <v>154</v>
      </c>
      <c r="B55" s="21" t="str">
        <f>IF(VLOOKUP(A55,'DB（シナリオ）'!$A$2:$R$217,2,FALSE)="","",VLOOKUP(A55,'DB（シナリオ）'!$A$2:$R$217,2,FALSE))</f>
        <v>営業部</v>
      </c>
      <c r="C55" s="22" t="str">
        <f>IF(VLOOKUP(A55,'DB（シナリオ）'!$A$2:$R$217,3,FALSE)="","",VLOOKUP(A55,'DB（シナリオ）'!$A$2:$R$217,3,FALSE))</f>
        <v>営業１課</v>
      </c>
      <c r="D55" s="21" t="str">
        <f>IF(VLOOKUP(A55,'DB（シナリオ）'!$A$2:$R$217,4,FALSE)="","",VLOOKUP(A55,'DB（シナリオ）'!$A$2:$R$217,4,FALSE))</f>
        <v/>
      </c>
      <c r="E55" s="22" t="str">
        <f>IF(VLOOKUP(A55,'DB（シナリオ）'!$A$2:$R$217,5,FALSE)="","",VLOOKUP(A55,'DB（シナリオ）'!$A$2:$R$217,5,FALSE))</f>
        <v>太田</v>
      </c>
      <c r="F55" s="22" t="str">
        <f>IF(VLOOKUP(A55,'DB（シナリオ）'!$A$2:$R$217,6,FALSE)="","",VLOOKUP(A55,'DB（シナリオ）'!$A$2:$R$217,6,FALSE))</f>
        <v>男</v>
      </c>
      <c r="G55" s="22">
        <f>IF(VLOOKUP(A55,'DB（シナリオ）'!$A$2:$R$217,7,FALSE)="","",VLOOKUP(A55,'DB（シナリオ）'!$A$2:$R$217,7,FALSE))</f>
        <v>30</v>
      </c>
      <c r="H55" s="45" t="str">
        <f>IF(VLOOKUP(A55,'DB（シナリオ）'!$A$2:$R$217,8,FALSE)="","",VLOOKUP(A55,'DB（シナリオ）'!$A$2:$R$217,8,FALSE))</f>
        <v>外出中</v>
      </c>
      <c r="I55" s="21" t="str">
        <f>IF(VLOOKUP(A55,'DB（シナリオ）'!$A$2:$R$217,9,FALSE)="","",VLOOKUP(A55,'DB（シナリオ）'!$A$2:$R$217,9,FALSE))</f>
        <v/>
      </c>
      <c r="J55" s="22" t="str">
        <f>IF(VLOOKUP(A55,'DB（シナリオ）'!$A$2:$R$217,10,FALSE)="","",VLOOKUP(A55,'DB（シナリオ）'!$A$2:$R$217,10,FALSE))</f>
        <v>外出先で被災、無事</v>
      </c>
      <c r="K55" s="21" t="str">
        <f>IF(VLOOKUP(A55,'DB（シナリオ）'!$A$2:$R$217,11,FALSE)="","",VLOOKUP(A55,'DB（シナリオ）'!$A$2:$R$217,11,FALSE))</f>
        <v>はまべ市</v>
      </c>
      <c r="L55" s="21" t="str">
        <f>IF(VLOOKUP(A55,'DB（シナリオ）'!$A$2:$R$217,12,FALSE)="","",VLOOKUP(A55,'DB（シナリオ）'!$A$2:$R$217,12,FALSE))</f>
        <v>南北線しゃち駅</v>
      </c>
      <c r="M55" s="21">
        <f>IF(VLOOKUP(A55,'DB（シナリオ）'!$A$2:$R$217,13,FALSE)="","",VLOOKUP(A55,'DB（シナリオ）'!$A$2:$R$217,13,FALSE))</f>
        <v>18</v>
      </c>
      <c r="N55" s="21" t="str">
        <f>IF(VLOOKUP(A55,'DB（シナリオ）'!$A$2:$R$217,15,FALSE)="","",VLOOKUP(A55,'DB（シナリオ）'!$A$2:$R$217,15,FALSE))</f>
        <v>妻</v>
      </c>
      <c r="O55" s="21" t="str">
        <f>IF(VLOOKUP(A55,'DB（シナリオ）'!$A$2:$R$217,16,FALSE)="","",VLOOKUP(A55,'DB（シナリオ）'!$A$2:$R$217,16,FALSE))</f>
        <v>無事</v>
      </c>
      <c r="P55" s="21" t="str">
        <f>IF(VLOOKUP(A55,'DB（シナリオ）'!$A$2:$R$217,17,FALSE)="","",VLOOKUP(A55,'DB（シナリオ）'!$A$2:$R$217,17,FALSE))</f>
        <v/>
      </c>
      <c r="Q55" s="26" t="str">
        <f>IF(VLOOKUP(A55,'DB（シナリオ）'!$A$2:$R$217,18,FALSE)="","",VLOOKUP(A55,'DB（シナリオ）'!$A$2:$R$217,18,FALSE))</f>
        <v/>
      </c>
    </row>
    <row r="56" spans="1:17" ht="56.25" customHeight="1" x14ac:dyDescent="0.2">
      <c r="A56" s="21">
        <f t="shared" si="0"/>
        <v>155</v>
      </c>
      <c r="B56" s="21" t="str">
        <f>IF(VLOOKUP(A56,'DB（シナリオ）'!$A$2:$R$217,2,FALSE)="","",VLOOKUP(A56,'DB（シナリオ）'!$A$2:$R$217,2,FALSE))</f>
        <v>営業部</v>
      </c>
      <c r="C56" s="22" t="str">
        <f>IF(VLOOKUP(A56,'DB（シナリオ）'!$A$2:$R$217,3,FALSE)="","",VLOOKUP(A56,'DB（シナリオ）'!$A$2:$R$217,3,FALSE))</f>
        <v>営業１課</v>
      </c>
      <c r="D56" s="21" t="str">
        <f>IF(VLOOKUP(A56,'DB（シナリオ）'!$A$2:$R$217,4,FALSE)="","",VLOOKUP(A56,'DB（シナリオ）'!$A$2:$R$217,4,FALSE))</f>
        <v/>
      </c>
      <c r="E56" s="22" t="str">
        <f>IF(VLOOKUP(A56,'DB（シナリオ）'!$A$2:$R$217,5,FALSE)="","",VLOOKUP(A56,'DB（シナリオ）'!$A$2:$R$217,5,FALSE))</f>
        <v>三浦</v>
      </c>
      <c r="F56" s="22" t="str">
        <f>IF(VLOOKUP(A56,'DB（シナリオ）'!$A$2:$R$217,6,FALSE)="","",VLOOKUP(A56,'DB（シナリオ）'!$A$2:$R$217,6,FALSE))</f>
        <v>男</v>
      </c>
      <c r="G56" s="22">
        <f>IF(VLOOKUP(A56,'DB（シナリオ）'!$A$2:$R$217,7,FALSE)="","",VLOOKUP(A56,'DB（シナリオ）'!$A$2:$R$217,7,FALSE))</f>
        <v>29</v>
      </c>
      <c r="H56" s="45" t="str">
        <f>IF(VLOOKUP(A56,'DB（シナリオ）'!$A$2:$R$217,8,FALSE)="","",VLOOKUP(A56,'DB（シナリオ）'!$A$2:$R$217,8,FALSE))</f>
        <v>外出中</v>
      </c>
      <c r="I56" s="21" t="str">
        <f>IF(VLOOKUP(A56,'DB（シナリオ）'!$A$2:$R$217,9,FALSE)="","",VLOOKUP(A56,'DB（シナリオ）'!$A$2:$R$217,9,FALSE))</f>
        <v/>
      </c>
      <c r="J56" s="22" t="str">
        <f>IF(VLOOKUP(A56,'DB（シナリオ）'!$A$2:$R$217,10,FALSE)="","",VLOOKUP(A56,'DB（シナリオ）'!$A$2:$R$217,10,FALSE))</f>
        <v>外出先で被災、無事</v>
      </c>
      <c r="K56" s="21" t="str">
        <f>IF(VLOOKUP(A56,'DB（シナリオ）'!$A$2:$R$217,11,FALSE)="","",VLOOKUP(A56,'DB（シナリオ）'!$A$2:$R$217,11,FALSE))</f>
        <v>にしやま市</v>
      </c>
      <c r="L56" s="21" t="str">
        <f>IF(VLOOKUP(A56,'DB（シナリオ）'!$A$2:$R$217,12,FALSE)="","",VLOOKUP(A56,'DB（シナリオ）'!$A$2:$R$217,12,FALSE))</f>
        <v>東西線ばった駅</v>
      </c>
      <c r="M56" s="21">
        <f>IF(VLOOKUP(A56,'DB（シナリオ）'!$A$2:$R$217,13,FALSE)="","",VLOOKUP(A56,'DB（シナリオ）'!$A$2:$R$217,13,FALSE))</f>
        <v>25</v>
      </c>
      <c r="N56" s="21" t="str">
        <f>IF(VLOOKUP(A56,'DB（シナリオ）'!$A$2:$R$217,15,FALSE)="","",VLOOKUP(A56,'DB（シナリオ）'!$A$2:$R$217,15,FALSE))</f>
        <v>妻、息子(5歳）</v>
      </c>
      <c r="O56" s="21" t="str">
        <f>IF(VLOOKUP(A56,'DB（シナリオ）'!$A$2:$R$217,16,FALSE)="","",VLOOKUP(A56,'DB（シナリオ）'!$A$2:$R$217,16,FALSE))</f>
        <v>全員無事</v>
      </c>
      <c r="P56" s="21" t="str">
        <f>IF(VLOOKUP(A56,'DB（シナリオ）'!$A$2:$R$217,17,FALSE)="","",VLOOKUP(A56,'DB（シナリオ）'!$A$2:$R$217,17,FALSE))</f>
        <v>英語が堪能</v>
      </c>
      <c r="Q56" s="26" t="str">
        <f>IF(VLOOKUP(A56,'DB（シナリオ）'!$A$2:$R$217,18,FALSE)="","",VLOOKUP(A56,'DB（シナリオ）'!$A$2:$R$217,18,FALSE))</f>
        <v/>
      </c>
    </row>
    <row r="57" spans="1:17" ht="56.25" customHeight="1" x14ac:dyDescent="0.2">
      <c r="A57" s="21">
        <f t="shared" si="0"/>
        <v>156</v>
      </c>
      <c r="B57" s="21" t="str">
        <f>IF(VLOOKUP(A57,'DB（シナリオ）'!$A$2:$R$217,2,FALSE)="","",VLOOKUP(A57,'DB（シナリオ）'!$A$2:$R$217,2,FALSE))</f>
        <v>営業部</v>
      </c>
      <c r="C57" s="22" t="str">
        <f>IF(VLOOKUP(A57,'DB（シナリオ）'!$A$2:$R$217,3,FALSE)="","",VLOOKUP(A57,'DB（シナリオ）'!$A$2:$R$217,3,FALSE))</f>
        <v>営業１課</v>
      </c>
      <c r="D57" s="21" t="str">
        <f>IF(VLOOKUP(A57,'DB（シナリオ）'!$A$2:$R$217,4,FALSE)="","",VLOOKUP(A57,'DB（シナリオ）'!$A$2:$R$217,4,FALSE))</f>
        <v/>
      </c>
      <c r="E57" s="22" t="str">
        <f>IF(VLOOKUP(A57,'DB（シナリオ）'!$A$2:$R$217,5,FALSE)="","",VLOOKUP(A57,'DB（シナリオ）'!$A$2:$R$217,5,FALSE))</f>
        <v>藤原</v>
      </c>
      <c r="F57" s="22" t="str">
        <f>IF(VLOOKUP(A57,'DB（シナリオ）'!$A$2:$R$217,6,FALSE)="","",VLOOKUP(A57,'DB（シナリオ）'!$A$2:$R$217,6,FALSE))</f>
        <v>女</v>
      </c>
      <c r="G57" s="22">
        <f>IF(VLOOKUP(A57,'DB（シナリオ）'!$A$2:$R$217,7,FALSE)="","",VLOOKUP(A57,'DB（シナリオ）'!$A$2:$R$217,7,FALSE))</f>
        <v>29</v>
      </c>
      <c r="H57" s="45" t="str">
        <f>IF(VLOOKUP(A57,'DB（シナリオ）'!$A$2:$R$217,8,FALSE)="","",VLOOKUP(A57,'DB（シナリオ）'!$A$2:$R$217,8,FALSE))</f>
        <v>外出中</v>
      </c>
      <c r="I57" s="21" t="str">
        <f>IF(VLOOKUP(A57,'DB（シナリオ）'!$A$2:$R$217,9,FALSE)="","",VLOOKUP(A57,'DB（シナリオ）'!$A$2:$R$217,9,FALSE))</f>
        <v/>
      </c>
      <c r="J57" s="22" t="str">
        <f>IF(VLOOKUP(A57,'DB（シナリオ）'!$A$2:$R$217,10,FALSE)="","",VLOOKUP(A57,'DB（シナリオ）'!$A$2:$R$217,10,FALSE))</f>
        <v>外出先で被災、無事</v>
      </c>
      <c r="K57" s="21" t="str">
        <f>IF(VLOOKUP(A57,'DB（シナリオ）'!$A$2:$R$217,11,FALSE)="","",VLOOKUP(A57,'DB（シナリオ）'!$A$2:$R$217,11,FALSE))</f>
        <v>はまべ市</v>
      </c>
      <c r="L57" s="21" t="str">
        <f>IF(VLOOKUP(A57,'DB（シナリオ）'!$A$2:$R$217,12,FALSE)="","",VLOOKUP(A57,'DB（シナリオ）'!$A$2:$R$217,12,FALSE))</f>
        <v>東西線かぶと駅</v>
      </c>
      <c r="M57" s="21">
        <f>IF(VLOOKUP(A57,'DB（シナリオ）'!$A$2:$R$217,13,FALSE)="","",VLOOKUP(A57,'DB（シナリオ）'!$A$2:$R$217,13,FALSE))</f>
        <v>30</v>
      </c>
      <c r="N57" s="21" t="str">
        <f>IF(VLOOKUP(A57,'DB（シナリオ）'!$A$2:$R$217,15,FALSE)="","",VLOOKUP(A57,'DB（シナリオ）'!$A$2:$R$217,15,FALSE))</f>
        <v>夫、息子（14歳）</v>
      </c>
      <c r="O57" s="21" t="str">
        <f>IF(VLOOKUP(A57,'DB（シナリオ）'!$A$2:$R$217,16,FALSE)="","",VLOOKUP(A57,'DB（シナリオ）'!$A$2:$R$217,16,FALSE))</f>
        <v>全員無事</v>
      </c>
      <c r="P57" s="21" t="str">
        <f>IF(VLOOKUP(A57,'DB（シナリオ）'!$A$2:$R$217,17,FALSE)="","",VLOOKUP(A57,'DB（シナリオ）'!$A$2:$R$217,17,FALSE))</f>
        <v/>
      </c>
      <c r="Q57" s="26" t="str">
        <f>IF(VLOOKUP(A57,'DB（シナリオ）'!$A$2:$R$217,18,FALSE)="","",VLOOKUP(A57,'DB（シナリオ）'!$A$2:$R$217,18,FALSE))</f>
        <v/>
      </c>
    </row>
    <row r="58" spans="1:17" ht="56.25" customHeight="1" x14ac:dyDescent="0.2">
      <c r="A58" s="21">
        <f t="shared" si="0"/>
        <v>157</v>
      </c>
      <c r="B58" s="21" t="str">
        <f>IF(VLOOKUP(A58,'DB（シナリオ）'!$A$2:$R$217,2,FALSE)="","",VLOOKUP(A58,'DB（シナリオ）'!$A$2:$R$217,2,FALSE))</f>
        <v>営業部</v>
      </c>
      <c r="C58" s="22" t="str">
        <f>IF(VLOOKUP(A58,'DB（シナリオ）'!$A$2:$R$217,3,FALSE)="","",VLOOKUP(A58,'DB（シナリオ）'!$A$2:$R$217,3,FALSE))</f>
        <v>営業１課</v>
      </c>
      <c r="D58" s="21" t="str">
        <f>IF(VLOOKUP(A58,'DB（シナリオ）'!$A$2:$R$217,4,FALSE)="","",VLOOKUP(A58,'DB（シナリオ）'!$A$2:$R$217,4,FALSE))</f>
        <v/>
      </c>
      <c r="E58" s="22" t="str">
        <f>IF(VLOOKUP(A58,'DB（シナリオ）'!$A$2:$R$217,5,FALSE)="","",VLOOKUP(A58,'DB（シナリオ）'!$A$2:$R$217,5,FALSE))</f>
        <v>岡本</v>
      </c>
      <c r="F58" s="22" t="str">
        <f>IF(VLOOKUP(A58,'DB（シナリオ）'!$A$2:$R$217,6,FALSE)="","",VLOOKUP(A58,'DB（シナリオ）'!$A$2:$R$217,6,FALSE))</f>
        <v>女</v>
      </c>
      <c r="G58" s="22">
        <f>IF(VLOOKUP(A58,'DB（シナリオ）'!$A$2:$R$217,7,FALSE)="","",VLOOKUP(A58,'DB（シナリオ）'!$A$2:$R$217,7,FALSE))</f>
        <v>28</v>
      </c>
      <c r="H58" s="45" t="str">
        <f>IF(VLOOKUP(A58,'DB（シナリオ）'!$A$2:$R$217,8,FALSE)="","",VLOOKUP(A58,'DB（シナリオ）'!$A$2:$R$217,8,FALSE))</f>
        <v>外出中</v>
      </c>
      <c r="I58" s="21" t="str">
        <f>IF(VLOOKUP(A58,'DB（シナリオ）'!$A$2:$R$217,9,FALSE)="","",VLOOKUP(A58,'DB（シナリオ）'!$A$2:$R$217,9,FALSE))</f>
        <v/>
      </c>
      <c r="J58" s="22" t="str">
        <f>IF(VLOOKUP(A58,'DB（シナリオ）'!$A$2:$R$217,10,FALSE)="","",VLOOKUP(A58,'DB（シナリオ）'!$A$2:$R$217,10,FALSE))</f>
        <v>外出先で被災、無事</v>
      </c>
      <c r="K58" s="21" t="str">
        <f>IF(VLOOKUP(A58,'DB（シナリオ）'!$A$2:$R$217,11,FALSE)="","",VLOOKUP(A58,'DB（シナリオ）'!$A$2:$R$217,11,FALSE))</f>
        <v>はまべ市</v>
      </c>
      <c r="L58" s="21" t="str">
        <f>IF(VLOOKUP(A58,'DB（シナリオ）'!$A$2:$R$217,12,FALSE)="","",VLOOKUP(A58,'DB（シナリオ）'!$A$2:$R$217,12,FALSE))</f>
        <v>南北線しゃち駅</v>
      </c>
      <c r="M58" s="21">
        <f>IF(VLOOKUP(A58,'DB（シナリオ）'!$A$2:$R$217,13,FALSE)="","",VLOOKUP(A58,'DB（シナリオ）'!$A$2:$R$217,13,FALSE))</f>
        <v>18</v>
      </c>
      <c r="N58" s="21" t="str">
        <f>IF(VLOOKUP(A58,'DB（シナリオ）'!$A$2:$R$217,15,FALSE)="","",VLOOKUP(A58,'DB（シナリオ）'!$A$2:$R$217,15,FALSE))</f>
        <v>夫</v>
      </c>
      <c r="O58" s="21" t="str">
        <f>IF(VLOOKUP(A58,'DB（シナリオ）'!$A$2:$R$217,16,FALSE)="","",VLOOKUP(A58,'DB（シナリオ）'!$A$2:$R$217,16,FALSE))</f>
        <v>全員無事</v>
      </c>
      <c r="P58" s="21" t="str">
        <f>IF(VLOOKUP(A58,'DB（シナリオ）'!$A$2:$R$217,17,FALSE)="","",VLOOKUP(A58,'DB（シナリオ）'!$A$2:$R$217,17,FALSE))</f>
        <v/>
      </c>
      <c r="Q58" s="26" t="str">
        <f>IF(VLOOKUP(A58,'DB（シナリオ）'!$A$2:$R$217,18,FALSE)="","",VLOOKUP(A58,'DB（シナリオ）'!$A$2:$R$217,18,FALSE))</f>
        <v/>
      </c>
    </row>
    <row r="59" spans="1:17" ht="56.25" customHeight="1" x14ac:dyDescent="0.2">
      <c r="A59" s="21">
        <f t="shared" si="0"/>
        <v>158</v>
      </c>
      <c r="B59" s="21" t="str">
        <f>IF(VLOOKUP(A59,'DB（シナリオ）'!$A$2:$R$217,2,FALSE)="","",VLOOKUP(A59,'DB（シナリオ）'!$A$2:$R$217,2,FALSE))</f>
        <v>営業部</v>
      </c>
      <c r="C59" s="22" t="str">
        <f>IF(VLOOKUP(A59,'DB（シナリオ）'!$A$2:$R$217,3,FALSE)="","",VLOOKUP(A59,'DB（シナリオ）'!$A$2:$R$217,3,FALSE))</f>
        <v>営業１課</v>
      </c>
      <c r="D59" s="21" t="str">
        <f>IF(VLOOKUP(A59,'DB（シナリオ）'!$A$2:$R$217,4,FALSE)="","",VLOOKUP(A59,'DB（シナリオ）'!$A$2:$R$217,4,FALSE))</f>
        <v/>
      </c>
      <c r="E59" s="22" t="str">
        <f>IF(VLOOKUP(A59,'DB（シナリオ）'!$A$2:$R$217,5,FALSE)="","",VLOOKUP(A59,'DB（シナリオ）'!$A$2:$R$217,5,FALSE))</f>
        <v>松田</v>
      </c>
      <c r="F59" s="22" t="str">
        <f>IF(VLOOKUP(A59,'DB（シナリオ）'!$A$2:$R$217,6,FALSE)="","",VLOOKUP(A59,'DB（シナリオ）'!$A$2:$R$217,6,FALSE))</f>
        <v>男</v>
      </c>
      <c r="G59" s="22">
        <f>IF(VLOOKUP(A59,'DB（シナリオ）'!$A$2:$R$217,7,FALSE)="","",VLOOKUP(A59,'DB（シナリオ）'!$A$2:$R$217,7,FALSE))</f>
        <v>28</v>
      </c>
      <c r="H59" s="45" t="s">
        <v>1689</v>
      </c>
      <c r="I59" s="21" t="str">
        <f>IF(VLOOKUP(A59,'DB（シナリオ）'!$A$2:$R$217,9,FALSE)="","",VLOOKUP(A59,'DB（シナリオ）'!$A$2:$R$217,9,FALSE))</f>
        <v/>
      </c>
      <c r="J59" s="22" t="s">
        <v>1692</v>
      </c>
      <c r="K59" s="21" t="str">
        <f>IF(VLOOKUP(A59,'DB（シナリオ）'!$A$2:$R$217,11,FALSE)="","",VLOOKUP(A59,'DB（シナリオ）'!$A$2:$R$217,11,FALSE))</f>
        <v>はまべ市</v>
      </c>
      <c r="L59" s="21" t="str">
        <f>IF(VLOOKUP(A59,'DB（シナリオ）'!$A$2:$R$217,12,FALSE)="","",VLOOKUP(A59,'DB（シナリオ）'!$A$2:$R$217,12,FALSE))</f>
        <v>東西線かぶと駅</v>
      </c>
      <c r="M59" s="21">
        <f>IF(VLOOKUP(A59,'DB（シナリオ）'!$A$2:$R$217,13,FALSE)="","",VLOOKUP(A59,'DB（シナリオ）'!$A$2:$R$217,13,FALSE))</f>
        <v>30</v>
      </c>
      <c r="N59" s="21" t="str">
        <f>IF(VLOOKUP(A59,'DB（シナリオ）'!$A$2:$R$217,15,FALSE)="","",VLOOKUP(A59,'DB（シナリオ）'!$A$2:$R$217,15,FALSE))</f>
        <v>独身、一人暮らし</v>
      </c>
      <c r="O59" s="21" t="str">
        <f>IF(VLOOKUP(A59,'DB（シナリオ）'!$A$2:$R$217,16,FALSE)="","",VLOOKUP(A59,'DB（シナリオ）'!$A$2:$R$217,16,FALSE))</f>
        <v/>
      </c>
      <c r="P59" s="21" t="str">
        <f>IF(VLOOKUP(A59,'DB（シナリオ）'!$A$2:$R$217,17,FALSE)="","",VLOOKUP(A59,'DB（シナリオ）'!$A$2:$R$217,17,FALSE))</f>
        <v/>
      </c>
      <c r="Q59" s="26" t="str">
        <f>IF(VLOOKUP(A59,'DB（シナリオ）'!$A$2:$R$217,18,FALSE)="","",VLOOKUP(A59,'DB（シナリオ）'!$A$2:$R$217,18,FALSE))</f>
        <v/>
      </c>
    </row>
    <row r="60" spans="1:17" ht="56.25" customHeight="1" x14ac:dyDescent="0.2">
      <c r="A60" s="21">
        <f t="shared" si="0"/>
        <v>159</v>
      </c>
      <c r="B60" s="21" t="str">
        <f>IF(VLOOKUP(A60,'DB（シナリオ）'!$A$2:$R$217,2,FALSE)="","",VLOOKUP(A60,'DB（シナリオ）'!$A$2:$R$217,2,FALSE))</f>
        <v>営業部</v>
      </c>
      <c r="C60" s="22" t="str">
        <f>IF(VLOOKUP(A60,'DB（シナリオ）'!$A$2:$R$217,3,FALSE)="","",VLOOKUP(A60,'DB（シナリオ）'!$A$2:$R$217,3,FALSE))</f>
        <v>営業１課</v>
      </c>
      <c r="D60" s="21" t="str">
        <f>IF(VLOOKUP(A60,'DB（シナリオ）'!$A$2:$R$217,4,FALSE)="","",VLOOKUP(A60,'DB（シナリオ）'!$A$2:$R$217,4,FALSE))</f>
        <v/>
      </c>
      <c r="E60" s="22" t="str">
        <f>IF(VLOOKUP(A60,'DB（シナリオ）'!$A$2:$R$217,5,FALSE)="","",VLOOKUP(A60,'DB（シナリオ）'!$A$2:$R$217,5,FALSE))</f>
        <v>斉藤</v>
      </c>
      <c r="F60" s="22" t="str">
        <f>IF(VLOOKUP(A60,'DB（シナリオ）'!$A$2:$R$217,6,FALSE)="","",VLOOKUP(A60,'DB（シナリオ）'!$A$2:$R$217,6,FALSE))</f>
        <v>男</v>
      </c>
      <c r="G60" s="22">
        <f>IF(VLOOKUP(A60,'DB（シナリオ）'!$A$2:$R$217,7,FALSE)="","",VLOOKUP(A60,'DB（シナリオ）'!$A$2:$R$217,7,FALSE))</f>
        <v>31</v>
      </c>
      <c r="H60" s="45" t="str">
        <f>IF(VLOOKUP(A60,'DB（シナリオ）'!$A$2:$R$217,8,FALSE)="","",VLOOKUP(A60,'DB（シナリオ）'!$A$2:$R$217,8,FALSE))</f>
        <v>外出中</v>
      </c>
      <c r="I60" s="21" t="str">
        <f>IF(VLOOKUP(A60,'DB（シナリオ）'!$A$2:$R$217,9,FALSE)="","",VLOOKUP(A60,'DB（シナリオ）'!$A$2:$R$217,9,FALSE))</f>
        <v/>
      </c>
      <c r="J60" s="22" t="str">
        <f>IF(VLOOKUP(A60,'DB（シナリオ）'!$A$2:$R$217,10,FALSE)="","",VLOOKUP(A60,'DB（シナリオ）'!$A$2:$R$217,10,FALSE))</f>
        <v>外出先で被災、無事</v>
      </c>
      <c r="K60" s="21" t="str">
        <f>IF(VLOOKUP(A60,'DB（シナリオ）'!$A$2:$R$217,11,FALSE)="","",VLOOKUP(A60,'DB（シナリオ）'!$A$2:$R$217,11,FALSE))</f>
        <v>ひがしの市</v>
      </c>
      <c r="L60" s="21" t="str">
        <f>IF(VLOOKUP(A60,'DB（シナリオ）'!$A$2:$R$217,12,FALSE)="","",VLOOKUP(A60,'DB（シナリオ）'!$A$2:$R$217,12,FALSE))</f>
        <v>南北線かつお駅</v>
      </c>
      <c r="M60" s="21">
        <f>IF(VLOOKUP(A60,'DB（シナリオ）'!$A$2:$R$217,13,FALSE)="","",VLOOKUP(A60,'DB（シナリオ）'!$A$2:$R$217,13,FALSE))</f>
        <v>11</v>
      </c>
      <c r="N60" s="21" t="str">
        <f>IF(VLOOKUP(A60,'DB（シナリオ）'!$A$2:$R$217,15,FALSE)="","",VLOOKUP(A60,'DB（シナリオ）'!$A$2:$R$217,15,FALSE))</f>
        <v>独身、一人暮らし</v>
      </c>
      <c r="O60" s="21" t="str">
        <f>IF(VLOOKUP(A60,'DB（シナリオ）'!$A$2:$R$217,16,FALSE)="","",VLOOKUP(A60,'DB（シナリオ）'!$A$2:$R$217,16,FALSE))</f>
        <v/>
      </c>
      <c r="P60" s="21" t="str">
        <f>IF(VLOOKUP(A60,'DB（シナリオ）'!$A$2:$R$217,17,FALSE)="","",VLOOKUP(A60,'DB（シナリオ）'!$A$2:$R$217,17,FALSE))</f>
        <v/>
      </c>
      <c r="Q60" s="26" t="str">
        <f>IF(VLOOKUP(A60,'DB（シナリオ）'!$A$2:$R$217,18,FALSE)="","",VLOOKUP(A60,'DB（シナリオ）'!$A$2:$R$217,18,FALSE))</f>
        <v/>
      </c>
    </row>
    <row r="61" spans="1:17" ht="56.25" customHeight="1" x14ac:dyDescent="0.2">
      <c r="A61" s="21">
        <f t="shared" si="0"/>
        <v>160</v>
      </c>
      <c r="B61" s="21" t="str">
        <f>IF(VLOOKUP(A61,'DB（シナリオ）'!$A$2:$R$217,2,FALSE)="","",VLOOKUP(A61,'DB（シナリオ）'!$A$2:$R$217,2,FALSE))</f>
        <v>営業部</v>
      </c>
      <c r="C61" s="22" t="str">
        <f>IF(VLOOKUP(A61,'DB（シナリオ）'!$A$2:$R$217,3,FALSE)="","",VLOOKUP(A61,'DB（シナリオ）'!$A$2:$R$217,3,FALSE))</f>
        <v>営業１課</v>
      </c>
      <c r="D61" s="21" t="str">
        <f>IF(VLOOKUP(A61,'DB（シナリオ）'!$A$2:$R$217,4,FALSE)="","",VLOOKUP(A61,'DB（シナリオ）'!$A$2:$R$217,4,FALSE))</f>
        <v/>
      </c>
      <c r="E61" s="22" t="str">
        <f>IF(VLOOKUP(A61,'DB（シナリオ）'!$A$2:$R$217,5,FALSE)="","",VLOOKUP(A61,'DB（シナリオ）'!$A$2:$R$217,5,FALSE))</f>
        <v>中川</v>
      </c>
      <c r="F61" s="22" t="str">
        <f>IF(VLOOKUP(A61,'DB（シナリオ）'!$A$2:$R$217,6,FALSE)="","",VLOOKUP(A61,'DB（シナリオ）'!$A$2:$R$217,6,FALSE))</f>
        <v>女</v>
      </c>
      <c r="G61" s="22">
        <f>IF(VLOOKUP(A61,'DB（シナリオ）'!$A$2:$R$217,7,FALSE)="","",VLOOKUP(A61,'DB（シナリオ）'!$A$2:$R$217,7,FALSE))</f>
        <v>28</v>
      </c>
      <c r="H61" s="45" t="s">
        <v>1689</v>
      </c>
      <c r="I61" s="21" t="str">
        <f>IF(VLOOKUP(A61,'DB（シナリオ）'!$A$2:$R$217,9,FALSE)="","",VLOOKUP(A61,'DB（シナリオ）'!$A$2:$R$217,9,FALSE))</f>
        <v/>
      </c>
      <c r="J61" s="22" t="s">
        <v>1692</v>
      </c>
      <c r="K61" s="21" t="str">
        <f>IF(VLOOKUP(A61,'DB（シナリオ）'!$A$2:$R$217,11,FALSE)="","",VLOOKUP(A61,'DB（シナリオ）'!$A$2:$R$217,11,FALSE))</f>
        <v>はまべ市</v>
      </c>
      <c r="L61" s="21" t="str">
        <f>IF(VLOOKUP(A61,'DB（シナリオ）'!$A$2:$R$217,12,FALSE)="","",VLOOKUP(A61,'DB（シナリオ）'!$A$2:$R$217,12,FALSE))</f>
        <v>東西線かぶと駅</v>
      </c>
      <c r="M61" s="21">
        <f>IF(VLOOKUP(A61,'DB（シナリオ）'!$A$2:$R$217,13,FALSE)="","",VLOOKUP(A61,'DB（シナリオ）'!$A$2:$R$217,13,FALSE))</f>
        <v>30</v>
      </c>
      <c r="N61" s="21" t="str">
        <f>IF(VLOOKUP(A61,'DB（シナリオ）'!$A$2:$R$217,15,FALSE)="","",VLOOKUP(A61,'DB（シナリオ）'!$A$2:$R$217,15,FALSE))</f>
        <v>独身、一人暮らし</v>
      </c>
      <c r="O61" s="21" t="str">
        <f>IF(VLOOKUP(A61,'DB（シナリオ）'!$A$2:$R$217,16,FALSE)="","",VLOOKUP(A61,'DB（シナリオ）'!$A$2:$R$217,16,FALSE))</f>
        <v/>
      </c>
      <c r="P61" s="21" t="str">
        <f>IF(VLOOKUP(A61,'DB（シナリオ）'!$A$2:$R$217,17,FALSE)="","",VLOOKUP(A61,'DB（シナリオ）'!$A$2:$R$217,17,FALSE))</f>
        <v/>
      </c>
      <c r="Q61" s="26" t="str">
        <f>IF(VLOOKUP(A61,'DB（シナリオ）'!$A$2:$R$217,18,FALSE)="","",VLOOKUP(A61,'DB（シナリオ）'!$A$2:$R$217,18,FALSE))</f>
        <v/>
      </c>
    </row>
    <row r="62" spans="1:17" ht="56.25" customHeight="1" x14ac:dyDescent="0.2">
      <c r="A62" s="21">
        <f t="shared" si="0"/>
        <v>161</v>
      </c>
      <c r="B62" s="21" t="str">
        <f>IF(VLOOKUP(A62,'DB（シナリオ）'!$A$2:$R$217,2,FALSE)="","",VLOOKUP(A62,'DB（シナリオ）'!$A$2:$R$217,2,FALSE))</f>
        <v>営業部</v>
      </c>
      <c r="C62" s="22" t="str">
        <f>IF(VLOOKUP(A62,'DB（シナリオ）'!$A$2:$R$217,3,FALSE)="","",VLOOKUP(A62,'DB（シナリオ）'!$A$2:$R$217,3,FALSE))</f>
        <v>営業１課</v>
      </c>
      <c r="D62" s="21" t="str">
        <f>IF(VLOOKUP(A62,'DB（シナリオ）'!$A$2:$R$217,4,FALSE)="","",VLOOKUP(A62,'DB（シナリオ）'!$A$2:$R$217,4,FALSE))</f>
        <v/>
      </c>
      <c r="E62" s="22" t="str">
        <f>IF(VLOOKUP(A62,'DB（シナリオ）'!$A$2:$R$217,5,FALSE)="","",VLOOKUP(A62,'DB（シナリオ）'!$A$2:$R$217,5,FALSE))</f>
        <v>中野</v>
      </c>
      <c r="F62" s="22" t="str">
        <f>IF(VLOOKUP(A62,'DB（シナリオ）'!$A$2:$R$217,6,FALSE)="","",VLOOKUP(A62,'DB（シナリオ）'!$A$2:$R$217,6,FALSE))</f>
        <v>女</v>
      </c>
      <c r="G62" s="22">
        <f>IF(VLOOKUP(A62,'DB（シナリオ）'!$A$2:$R$217,7,FALSE)="","",VLOOKUP(A62,'DB（シナリオ）'!$A$2:$R$217,7,FALSE))</f>
        <v>26</v>
      </c>
      <c r="H62" s="45" t="s">
        <v>1687</v>
      </c>
      <c r="I62" s="21" t="s">
        <v>1588</v>
      </c>
      <c r="J62" s="22" t="s">
        <v>1702</v>
      </c>
      <c r="K62" s="21" t="str">
        <f>IF(VLOOKUP(A62,'DB（シナリオ）'!$A$2:$R$217,11,FALSE)="","",VLOOKUP(A62,'DB（シナリオ）'!$A$2:$R$217,11,FALSE))</f>
        <v>ひがしの市</v>
      </c>
      <c r="L62" s="21" t="str">
        <f>IF(VLOOKUP(A62,'DB（シナリオ）'!$A$2:$R$217,12,FALSE)="","",VLOOKUP(A62,'DB（シナリオ）'!$A$2:$R$217,12,FALSE))</f>
        <v>東西線クマ駅</v>
      </c>
      <c r="M62" s="21">
        <f>IF(VLOOKUP(A62,'DB（シナリオ）'!$A$2:$R$217,13,FALSE)="","",VLOOKUP(A62,'DB（シナリオ）'!$A$2:$R$217,13,FALSE))</f>
        <v>22</v>
      </c>
      <c r="N62" s="21" t="str">
        <f>IF(VLOOKUP(A62,'DB（シナリオ）'!$A$2:$R$217,15,FALSE)="","",VLOOKUP(A62,'DB（シナリオ）'!$A$2:$R$217,15,FALSE))</f>
        <v>独身、一人暮らし</v>
      </c>
      <c r="O62" s="21" t="str">
        <f>IF(VLOOKUP(A62,'DB（シナリオ）'!$A$2:$R$217,16,FALSE)="","",VLOOKUP(A62,'DB（シナリオ）'!$A$2:$R$217,16,FALSE))</f>
        <v/>
      </c>
      <c r="P62" s="21" t="str">
        <f>IF(VLOOKUP(A62,'DB（シナリオ）'!$A$2:$R$217,17,FALSE)="","",VLOOKUP(A62,'DB（シナリオ）'!$A$2:$R$217,17,FALSE))</f>
        <v/>
      </c>
      <c r="Q62" s="26" t="str">
        <f>IF(VLOOKUP(A62,'DB（シナリオ）'!$A$2:$R$217,18,FALSE)="","",VLOOKUP(A62,'DB（シナリオ）'!$A$2:$R$217,18,FALSE))</f>
        <v/>
      </c>
    </row>
    <row r="63" spans="1:17" ht="56.25" customHeight="1" x14ac:dyDescent="0.2">
      <c r="A63" s="21">
        <f t="shared" si="0"/>
        <v>162</v>
      </c>
      <c r="B63" s="21" t="str">
        <f>IF(VLOOKUP(A63,'DB（シナリオ）'!$A$2:$R$217,2,FALSE)="","",VLOOKUP(A63,'DB（シナリオ）'!$A$2:$R$217,2,FALSE))</f>
        <v>営業部</v>
      </c>
      <c r="C63" s="22" t="str">
        <f>IF(VLOOKUP(A63,'DB（シナリオ）'!$A$2:$R$217,3,FALSE)="","",VLOOKUP(A63,'DB（シナリオ）'!$A$2:$R$217,3,FALSE))</f>
        <v>営業１課</v>
      </c>
      <c r="D63" s="21" t="str">
        <f>IF(VLOOKUP(A63,'DB（シナリオ）'!$A$2:$R$217,4,FALSE)="","",VLOOKUP(A63,'DB（シナリオ）'!$A$2:$R$217,4,FALSE))</f>
        <v/>
      </c>
      <c r="E63" s="22" t="str">
        <f>IF(VLOOKUP(A63,'DB（シナリオ）'!$A$2:$R$217,5,FALSE)="","",VLOOKUP(A63,'DB（シナリオ）'!$A$2:$R$217,5,FALSE))</f>
        <v>原田</v>
      </c>
      <c r="F63" s="22" t="str">
        <f>IF(VLOOKUP(A63,'DB（シナリオ）'!$A$2:$R$217,6,FALSE)="","",VLOOKUP(A63,'DB（シナリオ）'!$A$2:$R$217,6,FALSE))</f>
        <v>女</v>
      </c>
      <c r="G63" s="22">
        <f>IF(VLOOKUP(A63,'DB（シナリオ）'!$A$2:$R$217,7,FALSE)="","",VLOOKUP(A63,'DB（シナリオ）'!$A$2:$R$217,7,FALSE))</f>
        <v>24</v>
      </c>
      <c r="H63" s="45" t="s">
        <v>1687</v>
      </c>
      <c r="I63" s="21" t="s">
        <v>1588</v>
      </c>
      <c r="J63" s="22" t="s">
        <v>1702</v>
      </c>
      <c r="K63" s="21" t="str">
        <f>IF(VLOOKUP(A63,'DB（シナリオ）'!$A$2:$R$217,11,FALSE)="","",VLOOKUP(A63,'DB（シナリオ）'!$A$2:$R$217,11,FALSE))</f>
        <v>ひがしの市</v>
      </c>
      <c r="L63" s="21" t="str">
        <f>IF(VLOOKUP(A63,'DB（シナリオ）'!$A$2:$R$217,12,FALSE)="","",VLOOKUP(A63,'DB（シナリオ）'!$A$2:$R$217,12,FALSE))</f>
        <v>東西線ウサギ駅</v>
      </c>
      <c r="M63" s="21">
        <f>IF(VLOOKUP(A63,'DB（シナリオ）'!$A$2:$R$217,13,FALSE)="","",VLOOKUP(A63,'DB（シナリオ）'!$A$2:$R$217,13,FALSE))</f>
        <v>10</v>
      </c>
      <c r="N63" s="21" t="str">
        <f>IF(VLOOKUP(A63,'DB（シナリオ）'!$A$2:$R$217,15,FALSE)="","",VLOOKUP(A63,'DB（シナリオ）'!$A$2:$R$217,15,FALSE))</f>
        <v>独身、一人暮らし</v>
      </c>
      <c r="O63" s="21" t="str">
        <f>IF(VLOOKUP(A63,'DB（シナリオ）'!$A$2:$R$217,16,FALSE)="","",VLOOKUP(A63,'DB（シナリオ）'!$A$2:$R$217,16,FALSE))</f>
        <v/>
      </c>
      <c r="P63" s="21" t="str">
        <f>IF(VLOOKUP(A63,'DB（シナリオ）'!$A$2:$R$217,17,FALSE)="","",VLOOKUP(A63,'DB（シナリオ）'!$A$2:$R$217,17,FALSE))</f>
        <v/>
      </c>
      <c r="Q63" s="26" t="str">
        <f>IF(VLOOKUP(A63,'DB（シナリオ）'!$A$2:$R$217,18,FALSE)="","",VLOOKUP(A63,'DB（シナリオ）'!$A$2:$R$217,18,FALSE))</f>
        <v/>
      </c>
    </row>
    <row r="64" spans="1:17" ht="56.25" customHeight="1" x14ac:dyDescent="0.2">
      <c r="A64" s="21">
        <f t="shared" si="0"/>
        <v>163</v>
      </c>
      <c r="B64" s="21" t="str">
        <f>IF(VLOOKUP(A64,'DB（シナリオ）'!$A$2:$R$217,2,FALSE)="","",VLOOKUP(A64,'DB（シナリオ）'!$A$2:$R$217,2,FALSE))</f>
        <v>営業部</v>
      </c>
      <c r="C64" s="22" t="str">
        <f>IF(VLOOKUP(A64,'DB（シナリオ）'!$A$2:$R$217,3,FALSE)="","",VLOOKUP(A64,'DB（シナリオ）'!$A$2:$R$217,3,FALSE))</f>
        <v>営業１課</v>
      </c>
      <c r="D64" s="21" t="str">
        <f>IF(VLOOKUP(A64,'DB（シナリオ）'!$A$2:$R$217,4,FALSE)="","",VLOOKUP(A64,'DB（シナリオ）'!$A$2:$R$217,4,FALSE))</f>
        <v>営業事務</v>
      </c>
      <c r="E64" s="22" t="str">
        <f>IF(VLOOKUP(A64,'DB（シナリオ）'!$A$2:$R$217,5,FALSE)="","",VLOOKUP(A64,'DB（シナリオ）'!$A$2:$R$217,5,FALSE))</f>
        <v>小野</v>
      </c>
      <c r="F64" s="22" t="str">
        <f>IF(VLOOKUP(A64,'DB（シナリオ）'!$A$2:$R$217,6,FALSE)="","",VLOOKUP(A64,'DB（シナリオ）'!$A$2:$R$217,6,FALSE))</f>
        <v>女</v>
      </c>
      <c r="G64" s="22">
        <f>IF(VLOOKUP(A64,'DB（シナリオ）'!$A$2:$R$217,7,FALSE)="","",VLOOKUP(A64,'DB（シナリオ）'!$A$2:$R$217,7,FALSE))</f>
        <v>24</v>
      </c>
      <c r="H64" s="45" t="str">
        <f>IF(VLOOKUP(A64,'DB（シナリオ）'!$A$2:$R$217,8,FALSE)="","",VLOOKUP(A64,'DB（シナリオ）'!$A$2:$R$217,8,FALSE))</f>
        <v>在館</v>
      </c>
      <c r="I64" s="21"/>
      <c r="J64" s="22" t="str">
        <f>IF(VLOOKUP(A64,'DB（シナリオ）'!$A$2:$R$217,10,FALSE)="","",VLOOKUP(A64,'DB（シナリオ）'!$A$2:$R$217,10,FALSE))</f>
        <v>社内におり、無事。ただし、発災後、体調が悪くなってきた。</v>
      </c>
      <c r="K64" s="21" t="str">
        <f>IF(VLOOKUP(A64,'DB（シナリオ）'!$A$2:$R$217,11,FALSE)="","",VLOOKUP(A64,'DB（シナリオ）'!$A$2:$R$217,11,FALSE))</f>
        <v>ひがしの市</v>
      </c>
      <c r="L64" s="21" t="str">
        <f>IF(VLOOKUP(A64,'DB（シナリオ）'!$A$2:$R$217,12,FALSE)="","",VLOOKUP(A64,'DB（シナリオ）'!$A$2:$R$217,12,FALSE))</f>
        <v>南北線ミカン駅</v>
      </c>
      <c r="M64" s="21">
        <f>IF(VLOOKUP(A64,'DB（シナリオ）'!$A$2:$R$217,13,FALSE)="","",VLOOKUP(A64,'DB（シナリオ）'!$A$2:$R$217,13,FALSE))</f>
        <v>8</v>
      </c>
      <c r="N64" s="21" t="str">
        <f>IF(VLOOKUP(A64,'DB（シナリオ）'!$A$2:$R$217,15,FALSE)="","",VLOOKUP(A64,'DB（シナリオ）'!$A$2:$R$217,15,FALSE))</f>
        <v>独身、母親（58歳）と同居</v>
      </c>
      <c r="O64" s="21" t="str">
        <f>IF(VLOOKUP(A64,'DB（シナリオ）'!$A$2:$R$217,16,FALSE)="","",VLOOKUP(A64,'DB（シナリオ）'!$A$2:$R$217,16,FALSE))</f>
        <v>無事</v>
      </c>
      <c r="P64" s="21" t="str">
        <f>IF(VLOOKUP(A64,'DB（シナリオ）'!$A$2:$R$217,17,FALSE)="","",VLOOKUP(A64,'DB（シナリオ）'!$A$2:$R$217,17,FALSE))</f>
        <v>中国語（北京語）が堪能。</v>
      </c>
      <c r="Q64" s="26" t="str">
        <f>IF(VLOOKUP(A64,'DB（シナリオ）'!$A$2:$R$217,18,FALSE)="","",VLOOKUP(A64,'DB（シナリオ）'!$A$2:$R$217,18,FALSE))</f>
        <v/>
      </c>
    </row>
    <row r="65" spans="1:17" ht="56.25" customHeight="1" x14ac:dyDescent="0.2">
      <c r="A65" s="21">
        <f t="shared" si="0"/>
        <v>164</v>
      </c>
      <c r="B65" s="21" t="str">
        <f>IF(VLOOKUP(A65,'DB（シナリオ）'!$A$2:$R$217,2,FALSE)="","",VLOOKUP(A65,'DB（シナリオ）'!$A$2:$R$217,2,FALSE))</f>
        <v>営業部</v>
      </c>
      <c r="C65" s="22" t="str">
        <f>IF(VLOOKUP(A65,'DB（シナリオ）'!$A$2:$R$217,3,FALSE)="","",VLOOKUP(A65,'DB（シナリオ）'!$A$2:$R$217,3,FALSE))</f>
        <v>営業１課</v>
      </c>
      <c r="D65" s="21" t="str">
        <f>IF(VLOOKUP(A65,'DB（シナリオ）'!$A$2:$R$217,4,FALSE)="","",VLOOKUP(A65,'DB（シナリオ）'!$A$2:$R$217,4,FALSE))</f>
        <v>営業事務</v>
      </c>
      <c r="E65" s="22" t="str">
        <f>IF(VLOOKUP(A65,'DB（シナリオ）'!$A$2:$R$217,5,FALSE)="","",VLOOKUP(A65,'DB（シナリオ）'!$A$2:$R$217,5,FALSE))</f>
        <v>竹内</v>
      </c>
      <c r="F65" s="22" t="str">
        <f>IF(VLOOKUP(A65,'DB（シナリオ）'!$A$2:$R$217,6,FALSE)="","",VLOOKUP(A65,'DB（シナリオ）'!$A$2:$R$217,6,FALSE))</f>
        <v>女</v>
      </c>
      <c r="G65" s="22">
        <f>IF(VLOOKUP(A65,'DB（シナリオ）'!$A$2:$R$217,7,FALSE)="","",VLOOKUP(A65,'DB（シナリオ）'!$A$2:$R$217,7,FALSE))</f>
        <v>24</v>
      </c>
      <c r="H65" s="45" t="str">
        <f>IF(VLOOKUP(A65,'DB（シナリオ）'!$A$2:$R$217,8,FALSE)="","",VLOOKUP(A65,'DB（シナリオ）'!$A$2:$R$217,8,FALSE))</f>
        <v>在館</v>
      </c>
      <c r="I65" s="21" t="str">
        <f>IF(VLOOKUP(A65,'DB（シナリオ）'!$A$2:$R$217,9,FALSE)="","",VLOOKUP(A65,'DB（シナリオ）'!$A$2:$R$217,9,FALSE))</f>
        <v/>
      </c>
      <c r="J65" s="22" t="str">
        <f>IF(VLOOKUP(A65,'DB（シナリオ）'!$A$2:$R$217,10,FALSE)="","",VLOOKUP(A65,'DB（シナリオ）'!$A$2:$R$217,10,FALSE))</f>
        <v>社内におり、無事</v>
      </c>
      <c r="K65" s="21" t="str">
        <f>IF(VLOOKUP(A65,'DB（シナリオ）'!$A$2:$R$217,11,FALSE)="","",VLOOKUP(A65,'DB（シナリオ）'!$A$2:$R$217,11,FALSE))</f>
        <v>にしやま市</v>
      </c>
      <c r="L65" s="21" t="str">
        <f>IF(VLOOKUP(A65,'DB（シナリオ）'!$A$2:$R$217,12,FALSE)="","",VLOOKUP(A65,'DB（シナリオ）'!$A$2:$R$217,12,FALSE))</f>
        <v>東西線てんとう駅</v>
      </c>
      <c r="M65" s="21">
        <f>IF(VLOOKUP(A65,'DB（シナリオ）'!$A$2:$R$217,13,FALSE)="","",VLOOKUP(A65,'DB（シナリオ）'!$A$2:$R$217,13,FALSE))</f>
        <v>10</v>
      </c>
      <c r="N65" s="21" t="str">
        <f>IF(VLOOKUP(A65,'DB（シナリオ）'!$A$2:$R$217,15,FALSE)="","",VLOOKUP(A65,'DB（シナリオ）'!$A$2:$R$217,15,FALSE))</f>
        <v>独身、一人暮らし</v>
      </c>
      <c r="O65" s="21" t="str">
        <f>IF(VLOOKUP(A65,'DB（シナリオ）'!$A$2:$R$217,16,FALSE)="","",VLOOKUP(A65,'DB（シナリオ）'!$A$2:$R$217,16,FALSE))</f>
        <v/>
      </c>
      <c r="P65" s="21" t="str">
        <f>IF(VLOOKUP(A65,'DB（シナリオ）'!$A$2:$R$217,17,FALSE)="","",VLOOKUP(A65,'DB（シナリオ）'!$A$2:$R$217,17,FALSE))</f>
        <v/>
      </c>
      <c r="Q65" s="26" t="str">
        <f>IF(VLOOKUP(A65,'DB（シナリオ）'!$A$2:$R$217,18,FALSE)="","",VLOOKUP(A65,'DB（シナリオ）'!$A$2:$R$217,18,FALSE))</f>
        <v/>
      </c>
    </row>
    <row r="66" spans="1:17" ht="56.25" customHeight="1" x14ac:dyDescent="0.2">
      <c r="A66" s="21">
        <f t="shared" si="0"/>
        <v>165</v>
      </c>
      <c r="B66" s="21" t="str">
        <f>IF(VLOOKUP(A66,'DB（シナリオ）'!$A$2:$R$217,2,FALSE)="","",VLOOKUP(A66,'DB（シナリオ）'!$A$2:$R$217,2,FALSE))</f>
        <v>営業部</v>
      </c>
      <c r="C66" s="22" t="str">
        <f>IF(VLOOKUP(A66,'DB（シナリオ）'!$A$2:$R$217,3,FALSE)="","",VLOOKUP(A66,'DB（シナリオ）'!$A$2:$R$217,3,FALSE))</f>
        <v>営業１課</v>
      </c>
      <c r="D66" s="21" t="str">
        <f>IF(VLOOKUP(A66,'DB（シナリオ）'!$A$2:$R$217,4,FALSE)="","",VLOOKUP(A66,'DB（シナリオ）'!$A$2:$R$217,4,FALSE))</f>
        <v>派遣社員</v>
      </c>
      <c r="E66" s="22" t="str">
        <f>IF(VLOOKUP(A66,'DB（シナリオ）'!$A$2:$R$217,5,FALSE)="","",VLOOKUP(A66,'DB（シナリオ）'!$A$2:$R$217,5,FALSE))</f>
        <v>田村</v>
      </c>
      <c r="F66" s="22" t="str">
        <f>IF(VLOOKUP(A66,'DB（シナリオ）'!$A$2:$R$217,6,FALSE)="","",VLOOKUP(A66,'DB（シナリオ）'!$A$2:$R$217,6,FALSE))</f>
        <v>女</v>
      </c>
      <c r="G66" s="22">
        <f>IF(VLOOKUP(A66,'DB（シナリオ）'!$A$2:$R$217,7,FALSE)="","",VLOOKUP(A66,'DB（シナリオ）'!$A$2:$R$217,7,FALSE))</f>
        <v>25</v>
      </c>
      <c r="H66" s="45" t="str">
        <f>IF(VLOOKUP(A66,'DB（シナリオ）'!$A$2:$R$217,8,FALSE)="","",VLOOKUP(A66,'DB（シナリオ）'!$A$2:$R$217,8,FALSE))</f>
        <v>在館</v>
      </c>
      <c r="I66" s="21" t="str">
        <f>IF(VLOOKUP(A66,'DB（シナリオ）'!$A$2:$R$217,9,FALSE)="","",VLOOKUP(A66,'DB（シナリオ）'!$A$2:$R$217,9,FALSE))</f>
        <v/>
      </c>
      <c r="J66" s="22" t="str">
        <f>IF(VLOOKUP(A66,'DB（シナリオ）'!$A$2:$R$217,10,FALSE)="","",VLOOKUP(A66,'DB（シナリオ）'!$A$2:$R$217,10,FALSE))</f>
        <v>社内におり、無事</v>
      </c>
      <c r="K66" s="21" t="str">
        <f>IF(VLOOKUP(A66,'DB（シナリオ）'!$A$2:$R$217,11,FALSE)="","",VLOOKUP(A66,'DB（シナリオ）'!$A$2:$R$217,11,FALSE))</f>
        <v>はまべ市</v>
      </c>
      <c r="L66" s="21" t="str">
        <f>IF(VLOOKUP(A66,'DB（シナリオ）'!$A$2:$R$217,12,FALSE)="","",VLOOKUP(A66,'DB（シナリオ）'!$A$2:$R$217,12,FALSE))</f>
        <v>東西線かぶと駅</v>
      </c>
      <c r="M66" s="21">
        <f>IF(VLOOKUP(A66,'DB（シナリオ）'!$A$2:$R$217,13,FALSE)="","",VLOOKUP(A66,'DB（シナリオ）'!$A$2:$R$217,13,FALSE))</f>
        <v>30</v>
      </c>
      <c r="N66" s="21" t="str">
        <f>IF(VLOOKUP(A66,'DB（シナリオ）'!$A$2:$R$217,15,FALSE)="","",VLOOKUP(A66,'DB（シナリオ）'!$A$2:$R$217,15,FALSE))</f>
        <v>独身、一人暮らし</v>
      </c>
      <c r="O66" s="21" t="str">
        <f>IF(VLOOKUP(A66,'DB（シナリオ）'!$A$2:$R$217,16,FALSE)="","",VLOOKUP(A66,'DB（シナリオ）'!$A$2:$R$217,16,FALSE))</f>
        <v/>
      </c>
      <c r="P66" s="21" t="str">
        <f>IF(VLOOKUP(A66,'DB（シナリオ）'!$A$2:$R$217,17,FALSE)="","",VLOOKUP(A66,'DB（シナリオ）'!$A$2:$R$217,17,FALSE))</f>
        <v/>
      </c>
      <c r="Q66" s="26" t="str">
        <f>IF(VLOOKUP(A66,'DB（シナリオ）'!$A$2:$R$217,18,FALSE)="","",VLOOKUP(A66,'DB（シナリオ）'!$A$2:$R$217,18,FALSE))</f>
        <v/>
      </c>
    </row>
    <row r="67" spans="1:17" ht="56.25" customHeight="1" x14ac:dyDescent="0.2">
      <c r="A67" s="21">
        <f t="shared" si="0"/>
        <v>166</v>
      </c>
      <c r="B67" s="21" t="str">
        <f>IF(VLOOKUP(A67,'DB（シナリオ）'!$A$2:$R$217,2,FALSE)="","",VLOOKUP(A67,'DB（シナリオ）'!$A$2:$R$217,2,FALSE))</f>
        <v>営業部</v>
      </c>
      <c r="C67" s="22" t="str">
        <f>IF(VLOOKUP(A67,'DB（シナリオ）'!$A$2:$R$217,3,FALSE)="","",VLOOKUP(A67,'DB（シナリオ）'!$A$2:$R$217,3,FALSE))</f>
        <v>営業１課</v>
      </c>
      <c r="D67" s="21" t="str">
        <f>IF(VLOOKUP(A67,'DB（シナリオ）'!$A$2:$R$217,4,FALSE)="","",VLOOKUP(A67,'DB（シナリオ）'!$A$2:$R$217,4,FALSE))</f>
        <v>派遣社員</v>
      </c>
      <c r="E67" s="22" t="str">
        <f>IF(VLOOKUP(A67,'DB（シナリオ）'!$A$2:$R$217,5,FALSE)="","",VLOOKUP(A67,'DB（シナリオ）'!$A$2:$R$217,5,FALSE))</f>
        <v>金子</v>
      </c>
      <c r="F67" s="22" t="str">
        <f>IF(VLOOKUP(A67,'DB（シナリオ）'!$A$2:$R$217,6,FALSE)="","",VLOOKUP(A67,'DB（シナリオ）'!$A$2:$R$217,6,FALSE))</f>
        <v>女</v>
      </c>
      <c r="G67" s="22">
        <f>IF(VLOOKUP(A67,'DB（シナリオ）'!$A$2:$R$217,7,FALSE)="","",VLOOKUP(A67,'DB（シナリオ）'!$A$2:$R$217,7,FALSE))</f>
        <v>28</v>
      </c>
      <c r="H67" s="45" t="str">
        <f>IF(VLOOKUP(A67,'DB（シナリオ）'!$A$2:$R$217,8,FALSE)="","",VLOOKUP(A67,'DB（シナリオ）'!$A$2:$R$217,8,FALSE))</f>
        <v>在館</v>
      </c>
      <c r="I67" s="21" t="str">
        <f>IF(VLOOKUP(A67,'DB（シナリオ）'!$A$2:$R$217,9,FALSE)="","",VLOOKUP(A67,'DB（シナリオ）'!$A$2:$R$217,9,FALSE))</f>
        <v/>
      </c>
      <c r="J67" s="22" t="str">
        <f>IF(VLOOKUP(A67,'DB（シナリオ）'!$A$2:$R$217,10,FALSE)="","",VLOOKUP(A67,'DB（シナリオ）'!$A$2:$R$217,10,FALSE))</f>
        <v>社内におり、無事</v>
      </c>
      <c r="K67" s="21" t="str">
        <f>IF(VLOOKUP(A67,'DB（シナリオ）'!$A$2:$R$217,11,FALSE)="","",VLOOKUP(A67,'DB（シナリオ）'!$A$2:$R$217,11,FALSE))</f>
        <v>ひがしの市</v>
      </c>
      <c r="L67" s="21" t="str">
        <f>IF(VLOOKUP(A67,'DB（シナリオ）'!$A$2:$R$217,12,FALSE)="","",VLOOKUP(A67,'DB（シナリオ）'!$A$2:$R$217,12,FALSE))</f>
        <v>東西線シカ駅</v>
      </c>
      <c r="M67" s="21">
        <f>IF(VLOOKUP(A67,'DB（シナリオ）'!$A$2:$R$217,13,FALSE)="","",VLOOKUP(A67,'DB（シナリオ）'!$A$2:$R$217,13,FALSE))</f>
        <v>18</v>
      </c>
      <c r="N67" s="21" t="str">
        <f>IF(VLOOKUP(A67,'DB（シナリオ）'!$A$2:$R$217,15,FALSE)="","",VLOOKUP(A67,'DB（シナリオ）'!$A$2:$R$217,15,FALSE))</f>
        <v>夫</v>
      </c>
      <c r="O67" s="21" t="str">
        <f>IF(VLOOKUP(A67,'DB（シナリオ）'!$A$2:$R$217,16,FALSE)="","",VLOOKUP(A67,'DB（シナリオ）'!$A$2:$R$217,16,FALSE))</f>
        <v>無事</v>
      </c>
      <c r="P67" s="21" t="str">
        <f>IF(VLOOKUP(A67,'DB（シナリオ）'!$A$2:$R$217,17,FALSE)="","",VLOOKUP(A67,'DB（シナリオ）'!$A$2:$R$217,17,FALSE))</f>
        <v/>
      </c>
      <c r="Q67" s="26" t="str">
        <f>IF(VLOOKUP(A67,'DB（シナリオ）'!$A$2:$R$217,18,FALSE)="","",VLOOKUP(A67,'DB（シナリオ）'!$A$2:$R$217,18,FALSE))</f>
        <v/>
      </c>
    </row>
    <row r="68" spans="1:17" ht="56.25" customHeight="1" x14ac:dyDescent="0.2">
      <c r="A68" s="21">
        <f t="shared" si="0"/>
        <v>167</v>
      </c>
      <c r="B68" s="21" t="str">
        <f>IF(VLOOKUP(A68,'DB（シナリオ）'!$A$2:$R$217,2,FALSE)="","",VLOOKUP(A68,'DB（シナリオ）'!$A$2:$R$217,2,FALSE))</f>
        <v>営業部</v>
      </c>
      <c r="C68" s="22" t="str">
        <f>IF(VLOOKUP(A68,'DB（シナリオ）'!$A$2:$R$217,3,FALSE)="","",VLOOKUP(A68,'DB（シナリオ）'!$A$2:$R$217,3,FALSE))</f>
        <v>営業２課</v>
      </c>
      <c r="D68" s="21" t="str">
        <f>IF(VLOOKUP(A68,'DB（シナリオ）'!$A$2:$R$217,4,FALSE)="","",VLOOKUP(A68,'DB（シナリオ）'!$A$2:$R$217,4,FALSE))</f>
        <v>課長</v>
      </c>
      <c r="E68" s="22" t="str">
        <f>IF(VLOOKUP(A68,'DB（シナリオ）'!$A$2:$R$217,5,FALSE)="","",VLOOKUP(A68,'DB（シナリオ）'!$A$2:$R$217,5,FALSE))</f>
        <v>和田</v>
      </c>
      <c r="F68" s="22" t="str">
        <f>IF(VLOOKUP(A68,'DB（シナリオ）'!$A$2:$R$217,6,FALSE)="","",VLOOKUP(A68,'DB（シナリオ）'!$A$2:$R$217,6,FALSE))</f>
        <v>男</v>
      </c>
      <c r="G68" s="22">
        <f>IF(VLOOKUP(A68,'DB（シナリオ）'!$A$2:$R$217,7,FALSE)="","",VLOOKUP(A68,'DB（シナリオ）'!$A$2:$R$217,7,FALSE))</f>
        <v>29</v>
      </c>
      <c r="H68" s="45" t="s">
        <v>1689</v>
      </c>
      <c r="I68" s="21" t="str">
        <f>IF(VLOOKUP(A68,'DB（シナリオ）'!$A$2:$R$217,9,FALSE)="","",VLOOKUP(A68,'DB（シナリオ）'!$A$2:$R$217,9,FALSE))</f>
        <v/>
      </c>
      <c r="J68" s="22" t="s">
        <v>1692</v>
      </c>
      <c r="K68" s="21" t="str">
        <f>IF(VLOOKUP(A68,'DB（シナリオ）'!$A$2:$R$217,11,FALSE)="","",VLOOKUP(A68,'DB（シナリオ）'!$A$2:$R$217,11,FALSE))</f>
        <v>にしやま市</v>
      </c>
      <c r="L68" s="21" t="str">
        <f>IF(VLOOKUP(A68,'DB（シナリオ）'!$A$2:$R$217,12,FALSE)="","",VLOOKUP(A68,'DB（シナリオ）'!$A$2:$R$217,12,FALSE))</f>
        <v>東西線かぶと駅</v>
      </c>
      <c r="M68" s="21">
        <f>IF(VLOOKUP(A68,'DB（シナリオ）'!$A$2:$R$217,13,FALSE)="","",VLOOKUP(A68,'DB（シナリオ）'!$A$2:$R$217,13,FALSE))</f>
        <v>30</v>
      </c>
      <c r="N68" s="21" t="str">
        <f>IF(VLOOKUP(A68,'DB（シナリオ）'!$A$2:$R$217,15,FALSE)="","",VLOOKUP(A68,'DB（シナリオ）'!$A$2:$R$217,15,FALSE))</f>
        <v>妻、息子(3歳）</v>
      </c>
      <c r="O68" s="21" t="str">
        <f>IF(VLOOKUP(A68,'DB（シナリオ）'!$A$2:$R$217,16,FALSE)="","",VLOOKUP(A68,'DB（シナリオ）'!$A$2:$R$217,16,FALSE))</f>
        <v>全員無事</v>
      </c>
      <c r="P68" s="21" t="str">
        <f>IF(VLOOKUP(A68,'DB（シナリオ）'!$A$2:$R$217,17,FALSE)="","",VLOOKUP(A68,'DB（シナリオ）'!$A$2:$R$217,17,FALSE))</f>
        <v/>
      </c>
      <c r="Q68" s="26" t="str">
        <f>IF(VLOOKUP(A68,'DB（シナリオ）'!$A$2:$R$217,18,FALSE)="","",VLOOKUP(A68,'DB（シナリオ）'!$A$2:$R$217,18,FALSE))</f>
        <v/>
      </c>
    </row>
    <row r="69" spans="1:17" ht="56.25" customHeight="1" x14ac:dyDescent="0.2">
      <c r="A69" s="21">
        <f t="shared" si="0"/>
        <v>168</v>
      </c>
      <c r="B69" s="21" t="str">
        <f>IF(VLOOKUP(A69,'DB（シナリオ）'!$A$2:$R$217,2,FALSE)="","",VLOOKUP(A69,'DB（シナリオ）'!$A$2:$R$217,2,FALSE))</f>
        <v>営業部</v>
      </c>
      <c r="C69" s="22" t="str">
        <f>IF(VLOOKUP(A69,'DB（シナリオ）'!$A$2:$R$217,3,FALSE)="","",VLOOKUP(A69,'DB（シナリオ）'!$A$2:$R$217,3,FALSE))</f>
        <v>営業２課</v>
      </c>
      <c r="D69" s="21" t="str">
        <f>IF(VLOOKUP(A69,'DB（シナリオ）'!$A$2:$R$217,4,FALSE)="","",VLOOKUP(A69,'DB（シナリオ）'!$A$2:$R$217,4,FALSE))</f>
        <v/>
      </c>
      <c r="E69" s="22" t="str">
        <f>IF(VLOOKUP(A69,'DB（シナリオ）'!$A$2:$R$217,5,FALSE)="","",VLOOKUP(A69,'DB（シナリオ）'!$A$2:$R$217,5,FALSE))</f>
        <v>中山</v>
      </c>
      <c r="F69" s="22" t="str">
        <f>IF(VLOOKUP(A69,'DB（シナリオ）'!$A$2:$R$217,6,FALSE)="","",VLOOKUP(A69,'DB（シナリオ）'!$A$2:$R$217,6,FALSE))</f>
        <v>女</v>
      </c>
      <c r="G69" s="22">
        <f>IF(VLOOKUP(A69,'DB（シナリオ）'!$A$2:$R$217,7,FALSE)="","",VLOOKUP(A69,'DB（シナリオ）'!$A$2:$R$217,7,FALSE))</f>
        <v>31</v>
      </c>
      <c r="H69" s="45" t="str">
        <f>IF(VLOOKUP(A69,'DB（シナリオ）'!$A$2:$R$217,8,FALSE)="","",VLOOKUP(A69,'DB（シナリオ）'!$A$2:$R$217,8,FALSE))</f>
        <v>外出中</v>
      </c>
      <c r="I69" s="21" t="str">
        <f>IF(VLOOKUP(A69,'DB（シナリオ）'!$A$2:$R$217,9,FALSE)="","",VLOOKUP(A69,'DB（シナリオ）'!$A$2:$R$217,9,FALSE))</f>
        <v/>
      </c>
      <c r="J69" s="22" t="str">
        <f>IF(VLOOKUP(A69,'DB（シナリオ）'!$A$2:$R$217,10,FALSE)="","",VLOOKUP(A69,'DB（シナリオ）'!$A$2:$R$217,10,FALSE))</f>
        <v>外出先で被災、無事</v>
      </c>
      <c r="K69" s="21" t="str">
        <f>IF(VLOOKUP(A69,'DB（シナリオ）'!$A$2:$R$217,11,FALSE)="","",VLOOKUP(A69,'DB（シナリオ）'!$A$2:$R$217,11,FALSE))</f>
        <v>ひがしの市</v>
      </c>
      <c r="L69" s="21" t="str">
        <f>IF(VLOOKUP(A69,'DB（シナリオ）'!$A$2:$R$217,12,FALSE)="","",VLOOKUP(A69,'DB（シナリオ）'!$A$2:$R$217,12,FALSE))</f>
        <v>南北線かつお駅</v>
      </c>
      <c r="M69" s="21">
        <f>IF(VLOOKUP(A69,'DB（シナリオ）'!$A$2:$R$217,13,FALSE)="","",VLOOKUP(A69,'DB（シナリオ）'!$A$2:$R$217,13,FALSE))</f>
        <v>11</v>
      </c>
      <c r="N69" s="21" t="str">
        <f>IF(VLOOKUP(A69,'DB（シナリオ）'!$A$2:$R$217,15,FALSE)="","",VLOOKUP(A69,'DB（シナリオ）'!$A$2:$R$217,15,FALSE))</f>
        <v>独身、一人暮らし</v>
      </c>
      <c r="O69" s="21" t="str">
        <f>IF(VLOOKUP(A69,'DB（シナリオ）'!$A$2:$R$217,16,FALSE)="","",VLOOKUP(A69,'DB（シナリオ）'!$A$2:$R$217,16,FALSE))</f>
        <v/>
      </c>
      <c r="P69" s="21" t="str">
        <f>IF(VLOOKUP(A69,'DB（シナリオ）'!$A$2:$R$217,17,FALSE)="","",VLOOKUP(A69,'DB（シナリオ）'!$A$2:$R$217,17,FALSE))</f>
        <v/>
      </c>
      <c r="Q69" s="26" t="str">
        <f>IF(VLOOKUP(A69,'DB（シナリオ）'!$A$2:$R$217,18,FALSE)="","",VLOOKUP(A69,'DB（シナリオ）'!$A$2:$R$217,18,FALSE))</f>
        <v/>
      </c>
    </row>
    <row r="70" spans="1:17" ht="56.25" customHeight="1" x14ac:dyDescent="0.2">
      <c r="A70" s="21">
        <f t="shared" ref="A70:A133" si="1">A69+1</f>
        <v>169</v>
      </c>
      <c r="B70" s="21" t="str">
        <f>IF(VLOOKUP(A70,'DB（シナリオ）'!$A$2:$R$217,2,FALSE)="","",VLOOKUP(A70,'DB（シナリオ）'!$A$2:$R$217,2,FALSE))</f>
        <v>営業部</v>
      </c>
      <c r="C70" s="22" t="str">
        <f>IF(VLOOKUP(A70,'DB（シナリオ）'!$A$2:$R$217,3,FALSE)="","",VLOOKUP(A70,'DB（シナリオ）'!$A$2:$R$217,3,FALSE))</f>
        <v>営業２課</v>
      </c>
      <c r="D70" s="21" t="str">
        <f>IF(VLOOKUP(A70,'DB（シナリオ）'!$A$2:$R$217,4,FALSE)="","",VLOOKUP(A70,'DB（シナリオ）'!$A$2:$R$217,4,FALSE))</f>
        <v/>
      </c>
      <c r="E70" s="22" t="str">
        <f>IF(VLOOKUP(A70,'DB（シナリオ）'!$A$2:$R$217,5,FALSE)="","",VLOOKUP(A70,'DB（シナリオ）'!$A$2:$R$217,5,FALSE))</f>
        <v>石田</v>
      </c>
      <c r="F70" s="22" t="str">
        <f>IF(VLOOKUP(A70,'DB（シナリオ）'!$A$2:$R$217,6,FALSE)="","",VLOOKUP(A70,'DB（シナリオ）'!$A$2:$R$217,6,FALSE))</f>
        <v>男</v>
      </c>
      <c r="G70" s="22">
        <f>IF(VLOOKUP(A70,'DB（シナリオ）'!$A$2:$R$217,7,FALSE)="","",VLOOKUP(A70,'DB（シナリオ）'!$A$2:$R$217,7,FALSE))</f>
        <v>31</v>
      </c>
      <c r="H70" s="45" t="s">
        <v>1687</v>
      </c>
      <c r="I70" s="21" t="s">
        <v>1588</v>
      </c>
      <c r="J70" s="22" t="s">
        <v>1702</v>
      </c>
      <c r="K70" s="21" t="str">
        <f>IF(VLOOKUP(A70,'DB（シナリオ）'!$A$2:$R$217,11,FALSE)="","",VLOOKUP(A70,'DB（シナリオ）'!$A$2:$R$217,11,FALSE))</f>
        <v>はまべ市</v>
      </c>
      <c r="L70" s="21" t="str">
        <f>IF(VLOOKUP(A70,'DB（シナリオ）'!$A$2:$R$217,12,FALSE)="","",VLOOKUP(A70,'DB（シナリオ）'!$A$2:$R$217,12,FALSE))</f>
        <v>東西線かぶと駅</v>
      </c>
      <c r="M70" s="21">
        <f>IF(VLOOKUP(A70,'DB（シナリオ）'!$A$2:$R$217,13,FALSE)="","",VLOOKUP(A70,'DB（シナリオ）'!$A$2:$R$217,13,FALSE))</f>
        <v>30</v>
      </c>
      <c r="N70" s="21" t="str">
        <f>IF(VLOOKUP(A70,'DB（シナリオ）'!$A$2:$R$217,15,FALSE)="","",VLOOKUP(A70,'DB（シナリオ）'!$A$2:$R$217,15,FALSE))</f>
        <v>独身、一人暮らし</v>
      </c>
      <c r="O70" s="21" t="str">
        <f>IF(VLOOKUP(A70,'DB（シナリオ）'!$A$2:$R$217,16,FALSE)="","",VLOOKUP(A70,'DB（シナリオ）'!$A$2:$R$217,16,FALSE))</f>
        <v/>
      </c>
      <c r="P70" s="21" t="str">
        <f>IF(VLOOKUP(A70,'DB（シナリオ）'!$A$2:$R$217,17,FALSE)="","",VLOOKUP(A70,'DB（シナリオ）'!$A$2:$R$217,17,FALSE))</f>
        <v/>
      </c>
      <c r="Q70" s="26" t="str">
        <f>IF(VLOOKUP(A70,'DB（シナリオ）'!$A$2:$R$217,18,FALSE)="","",VLOOKUP(A70,'DB（シナリオ）'!$A$2:$R$217,18,FALSE))</f>
        <v/>
      </c>
    </row>
    <row r="71" spans="1:17" ht="56.25" customHeight="1" x14ac:dyDescent="0.2">
      <c r="A71" s="21">
        <f t="shared" si="1"/>
        <v>170</v>
      </c>
      <c r="B71" s="21" t="str">
        <f>IF(VLOOKUP(A71,'DB（シナリオ）'!$A$2:$R$217,2,FALSE)="","",VLOOKUP(A71,'DB（シナリオ）'!$A$2:$R$217,2,FALSE))</f>
        <v>営業部</v>
      </c>
      <c r="C71" s="22" t="str">
        <f>IF(VLOOKUP(A71,'DB（シナリオ）'!$A$2:$R$217,3,FALSE)="","",VLOOKUP(A71,'DB（シナリオ）'!$A$2:$R$217,3,FALSE))</f>
        <v>営業２課</v>
      </c>
      <c r="D71" s="21" t="str">
        <f>IF(VLOOKUP(A71,'DB（シナリオ）'!$A$2:$R$217,4,FALSE)="","",VLOOKUP(A71,'DB（シナリオ）'!$A$2:$R$217,4,FALSE))</f>
        <v/>
      </c>
      <c r="E71" s="22" t="str">
        <f>IF(VLOOKUP(A71,'DB（シナリオ）'!$A$2:$R$217,5,FALSE)="","",VLOOKUP(A71,'DB（シナリオ）'!$A$2:$R$217,5,FALSE))</f>
        <v>上田</v>
      </c>
      <c r="F71" s="22" t="str">
        <f>IF(VLOOKUP(A71,'DB（シナリオ）'!$A$2:$R$217,6,FALSE)="","",VLOOKUP(A71,'DB（シナリオ）'!$A$2:$R$217,6,FALSE))</f>
        <v>女</v>
      </c>
      <c r="G71" s="22">
        <f>IF(VLOOKUP(A71,'DB（シナリオ）'!$A$2:$R$217,7,FALSE)="","",VLOOKUP(A71,'DB（シナリオ）'!$A$2:$R$217,7,FALSE))</f>
        <v>38</v>
      </c>
      <c r="H71" s="45" t="s">
        <v>1689</v>
      </c>
      <c r="I71" s="21" t="str">
        <f>IF(VLOOKUP(A71,'DB（シナリオ）'!$A$2:$R$217,9,FALSE)="","",VLOOKUP(A71,'DB（シナリオ）'!$A$2:$R$217,9,FALSE))</f>
        <v/>
      </c>
      <c r="J71" s="22" t="s">
        <v>1695</v>
      </c>
      <c r="K71" s="21" t="str">
        <f>IF(VLOOKUP(A71,'DB（シナリオ）'!$A$2:$R$217,11,FALSE)="","",VLOOKUP(A71,'DB（シナリオ）'!$A$2:$R$217,11,FALSE))</f>
        <v>ひがしの市</v>
      </c>
      <c r="L71" s="21" t="str">
        <f>IF(VLOOKUP(A71,'DB（シナリオ）'!$A$2:$R$217,12,FALSE)="","",VLOOKUP(A71,'DB（シナリオ）'!$A$2:$R$217,12,FALSE))</f>
        <v>東西線キツネ駅</v>
      </c>
      <c r="M71" s="21">
        <f>IF(VLOOKUP(A71,'DB（シナリオ）'!$A$2:$R$217,13,FALSE)="","",VLOOKUP(A71,'DB（シナリオ）'!$A$2:$R$217,13,FALSE))</f>
        <v>15</v>
      </c>
      <c r="N71" s="21" t="str">
        <f>IF(VLOOKUP(A71,'DB（シナリオ）'!$A$2:$R$217,15,FALSE)="","",VLOOKUP(A71,'DB（シナリオ）'!$A$2:$R$217,15,FALSE))</f>
        <v>夫、息子(5歳）</v>
      </c>
      <c r="O71" s="21" t="str">
        <f>IF(VLOOKUP(A71,'DB（シナリオ）'!$A$2:$R$217,16,FALSE)="","",VLOOKUP(A71,'DB（シナリオ）'!$A$2:$R$217,16,FALSE))</f>
        <v>全員無事</v>
      </c>
      <c r="P71" s="21" t="str">
        <f>IF(VLOOKUP(A71,'DB（シナリオ）'!$A$2:$R$217,17,FALSE)="","",VLOOKUP(A71,'DB（シナリオ）'!$A$2:$R$217,17,FALSE))</f>
        <v/>
      </c>
      <c r="Q71" s="26" t="str">
        <f>IF(VLOOKUP(A71,'DB（シナリオ）'!$A$2:$R$217,18,FALSE)="","",VLOOKUP(A71,'DB（シナリオ）'!$A$2:$R$217,18,FALSE))</f>
        <v/>
      </c>
    </row>
    <row r="72" spans="1:17" ht="56.25" customHeight="1" x14ac:dyDescent="0.2">
      <c r="A72" s="21">
        <f t="shared" si="1"/>
        <v>171</v>
      </c>
      <c r="B72" s="21" t="str">
        <f>IF(VLOOKUP(A72,'DB（シナリオ）'!$A$2:$R$217,2,FALSE)="","",VLOOKUP(A72,'DB（シナリオ）'!$A$2:$R$217,2,FALSE))</f>
        <v>営業部</v>
      </c>
      <c r="C72" s="22" t="str">
        <f>IF(VLOOKUP(A72,'DB（シナリオ）'!$A$2:$R$217,3,FALSE)="","",VLOOKUP(A72,'DB（シナリオ）'!$A$2:$R$217,3,FALSE))</f>
        <v>営業２課</v>
      </c>
      <c r="D72" s="21" t="str">
        <f>IF(VLOOKUP(A72,'DB（シナリオ）'!$A$2:$R$217,4,FALSE)="","",VLOOKUP(A72,'DB（シナリオ）'!$A$2:$R$217,4,FALSE))</f>
        <v/>
      </c>
      <c r="E72" s="22" t="str">
        <f>IF(VLOOKUP(A72,'DB（シナリオ）'!$A$2:$R$217,5,FALSE)="","",VLOOKUP(A72,'DB（シナリオ）'!$A$2:$R$217,5,FALSE))</f>
        <v>森田</v>
      </c>
      <c r="F72" s="22" t="str">
        <f>IF(VLOOKUP(A72,'DB（シナリオ）'!$A$2:$R$217,6,FALSE)="","",VLOOKUP(A72,'DB（シナリオ）'!$A$2:$R$217,6,FALSE))</f>
        <v>男</v>
      </c>
      <c r="G72" s="22">
        <f>IF(VLOOKUP(A72,'DB（シナリオ）'!$A$2:$R$217,7,FALSE)="","",VLOOKUP(A72,'DB（シナリオ）'!$A$2:$R$217,7,FALSE))</f>
        <v>40</v>
      </c>
      <c r="H72" s="45" t="s">
        <v>1687</v>
      </c>
      <c r="I72" s="21" t="str">
        <f>IF(VLOOKUP(A72,'DB（シナリオ）'!$A$2:$R$217,9,FALSE)="","",VLOOKUP(A72,'DB（シナリオ）'!$A$2:$R$217,9,FALSE))</f>
        <v/>
      </c>
      <c r="J72" s="22" t="s">
        <v>1702</v>
      </c>
      <c r="K72" s="21" t="str">
        <f>IF(VLOOKUP(A72,'DB（シナリオ）'!$A$2:$R$217,11,FALSE)="","",VLOOKUP(A72,'DB（シナリオ）'!$A$2:$R$217,11,FALSE))</f>
        <v>ひがしの市</v>
      </c>
      <c r="L72" s="21" t="str">
        <f>IF(VLOOKUP(A72,'DB（シナリオ）'!$A$2:$R$217,12,FALSE)="","",VLOOKUP(A72,'DB（シナリオ）'!$A$2:$R$217,12,FALSE))</f>
        <v>南北線ミカン駅</v>
      </c>
      <c r="M72" s="21">
        <f>IF(VLOOKUP(A72,'DB（シナリオ）'!$A$2:$R$217,13,FALSE)="","",VLOOKUP(A72,'DB（シナリオ）'!$A$2:$R$217,13,FALSE))</f>
        <v>8</v>
      </c>
      <c r="N72" s="21" t="str">
        <f>IF(VLOOKUP(A72,'DB（シナリオ）'!$A$2:$R$217,15,FALSE)="","",VLOOKUP(A72,'DB（シナリオ）'!$A$2:$R$217,15,FALSE))</f>
        <v>妻、娘(12歳）、息子(10歳)</v>
      </c>
      <c r="O72" s="21" t="str">
        <f>IF(VLOOKUP(A72,'DB（シナリオ）'!$A$2:$R$217,16,FALSE)="","",VLOOKUP(A72,'DB（シナリオ）'!$A$2:$R$217,16,FALSE))</f>
        <v>全員無事</v>
      </c>
      <c r="P72" s="21" t="str">
        <f>IF(VLOOKUP(A72,'DB（シナリオ）'!$A$2:$R$217,17,FALSE)="","",VLOOKUP(A72,'DB（シナリオ）'!$A$2:$R$217,17,FALSE))</f>
        <v/>
      </c>
      <c r="Q72" s="26" t="str">
        <f>IF(VLOOKUP(A72,'DB（シナリオ）'!$A$2:$R$217,18,FALSE)="","",VLOOKUP(A72,'DB（シナリオ）'!$A$2:$R$217,18,FALSE))</f>
        <v/>
      </c>
    </row>
    <row r="73" spans="1:17" ht="56.25" customHeight="1" x14ac:dyDescent="0.2">
      <c r="A73" s="21">
        <f t="shared" si="1"/>
        <v>172</v>
      </c>
      <c r="B73" s="21" t="str">
        <f>IF(VLOOKUP(A73,'DB（シナリオ）'!$A$2:$R$217,2,FALSE)="","",VLOOKUP(A73,'DB（シナリオ）'!$A$2:$R$217,2,FALSE))</f>
        <v>営業部</v>
      </c>
      <c r="C73" s="22" t="str">
        <f>IF(VLOOKUP(A73,'DB（シナリオ）'!$A$2:$R$217,3,FALSE)="","",VLOOKUP(A73,'DB（シナリオ）'!$A$2:$R$217,3,FALSE))</f>
        <v>営業２課</v>
      </c>
      <c r="D73" s="21" t="str">
        <f>IF(VLOOKUP(A73,'DB（シナリオ）'!$A$2:$R$217,4,FALSE)="","",VLOOKUP(A73,'DB（シナリオ）'!$A$2:$R$217,4,FALSE))</f>
        <v/>
      </c>
      <c r="E73" s="22" t="str">
        <f>IF(VLOOKUP(A73,'DB（シナリオ）'!$A$2:$R$217,5,FALSE)="","",VLOOKUP(A73,'DB（シナリオ）'!$A$2:$R$217,5,FALSE))</f>
        <v>佐倉</v>
      </c>
      <c r="F73" s="22" t="str">
        <f>IF(VLOOKUP(A73,'DB（シナリオ）'!$A$2:$R$217,6,FALSE)="","",VLOOKUP(A73,'DB（シナリオ）'!$A$2:$R$217,6,FALSE))</f>
        <v>女</v>
      </c>
      <c r="G73" s="22">
        <f>IF(VLOOKUP(A73,'DB（シナリオ）'!$A$2:$R$217,7,FALSE)="","",VLOOKUP(A73,'DB（シナリオ）'!$A$2:$R$217,7,FALSE))</f>
        <v>41</v>
      </c>
      <c r="H73" s="45" t="s">
        <v>1689</v>
      </c>
      <c r="I73" s="21" t="str">
        <f>IF(VLOOKUP(A73,'DB（シナリオ）'!$A$2:$R$217,9,FALSE)="","",VLOOKUP(A73,'DB（シナリオ）'!$A$2:$R$217,9,FALSE))</f>
        <v/>
      </c>
      <c r="J73" s="22" t="s">
        <v>1692</v>
      </c>
      <c r="K73" s="21" t="str">
        <f>IF(VLOOKUP(A73,'DB（シナリオ）'!$A$2:$R$217,11,FALSE)="","",VLOOKUP(A73,'DB（シナリオ）'!$A$2:$R$217,11,FALSE))</f>
        <v>はまべ市</v>
      </c>
      <c r="L73" s="21" t="str">
        <f>IF(VLOOKUP(A73,'DB（シナリオ）'!$A$2:$R$217,12,FALSE)="","",VLOOKUP(A73,'DB（シナリオ）'!$A$2:$R$217,12,FALSE))</f>
        <v>東西線かぶと駅</v>
      </c>
      <c r="M73" s="21">
        <f>IF(VLOOKUP(A73,'DB（シナリオ）'!$A$2:$R$217,13,FALSE)="","",VLOOKUP(A73,'DB（シナリオ）'!$A$2:$R$217,13,FALSE))</f>
        <v>30</v>
      </c>
      <c r="N73" s="21" t="str">
        <f>IF(VLOOKUP(A73,'DB（シナリオ）'!$A$2:$R$217,15,FALSE)="","",VLOOKUP(A73,'DB（シナリオ）'!$A$2:$R$217,15,FALSE))</f>
        <v>夫、息子(10歳）</v>
      </c>
      <c r="O73" s="21" t="str">
        <f>IF(VLOOKUP(A73,'DB（シナリオ）'!$A$2:$R$217,16,FALSE)="","",VLOOKUP(A73,'DB（シナリオ）'!$A$2:$R$217,16,FALSE))</f>
        <v>全員無事</v>
      </c>
      <c r="P73" s="21" t="str">
        <f>IF(VLOOKUP(A73,'DB（シナリオ）'!$A$2:$R$217,17,FALSE)="","",VLOOKUP(A73,'DB（シナリオ）'!$A$2:$R$217,17,FALSE))</f>
        <v/>
      </c>
      <c r="Q73" s="26" t="str">
        <f>IF(VLOOKUP(A73,'DB（シナリオ）'!$A$2:$R$217,18,FALSE)="","",VLOOKUP(A73,'DB（シナリオ）'!$A$2:$R$217,18,FALSE))</f>
        <v/>
      </c>
    </row>
    <row r="74" spans="1:17" ht="56.25" customHeight="1" x14ac:dyDescent="0.2">
      <c r="A74" s="21">
        <f t="shared" si="1"/>
        <v>173</v>
      </c>
      <c r="B74" s="21" t="str">
        <f>IF(VLOOKUP(A74,'DB（シナリオ）'!$A$2:$R$217,2,FALSE)="","",VLOOKUP(A74,'DB（シナリオ）'!$A$2:$R$217,2,FALSE))</f>
        <v>営業部</v>
      </c>
      <c r="C74" s="22" t="str">
        <f>IF(VLOOKUP(A74,'DB（シナリオ）'!$A$2:$R$217,3,FALSE)="","",VLOOKUP(A74,'DB（シナリオ）'!$A$2:$R$217,3,FALSE))</f>
        <v>営業２課</v>
      </c>
      <c r="D74" s="21" t="str">
        <f>IF(VLOOKUP(A74,'DB（シナリオ）'!$A$2:$R$217,4,FALSE)="","",VLOOKUP(A74,'DB（シナリオ）'!$A$2:$R$217,4,FALSE))</f>
        <v/>
      </c>
      <c r="E74" s="22" t="str">
        <f>IF(VLOOKUP(A74,'DB（シナリオ）'!$A$2:$R$217,5,FALSE)="","",VLOOKUP(A74,'DB（シナリオ）'!$A$2:$R$217,5,FALSE))</f>
        <v>原</v>
      </c>
      <c r="F74" s="22" t="str">
        <f>IF(VLOOKUP(A74,'DB（シナリオ）'!$A$2:$R$217,6,FALSE)="","",VLOOKUP(A74,'DB（シナリオ）'!$A$2:$R$217,6,FALSE))</f>
        <v>男</v>
      </c>
      <c r="G74" s="22">
        <f>IF(VLOOKUP(A74,'DB（シナリオ）'!$A$2:$R$217,7,FALSE)="","",VLOOKUP(A74,'DB（シナリオ）'!$A$2:$R$217,7,FALSE))</f>
        <v>45</v>
      </c>
      <c r="H74" s="45" t="s">
        <v>1687</v>
      </c>
      <c r="I74" s="21" t="s">
        <v>1588</v>
      </c>
      <c r="J74" s="22" t="s">
        <v>1702</v>
      </c>
      <c r="K74" s="21" t="str">
        <f>IF(VLOOKUP(A74,'DB（シナリオ）'!$A$2:$R$217,11,FALSE)="","",VLOOKUP(A74,'DB（シナリオ）'!$A$2:$R$217,11,FALSE))</f>
        <v>にしやま市</v>
      </c>
      <c r="L74" s="21" t="str">
        <f>IF(VLOOKUP(A74,'DB（シナリオ）'!$A$2:$R$217,12,FALSE)="","",VLOOKUP(A74,'DB（シナリオ）'!$A$2:$R$217,12,FALSE))</f>
        <v>東西線ばった駅</v>
      </c>
      <c r="M74" s="21">
        <f>IF(VLOOKUP(A74,'DB（シナリオ）'!$A$2:$R$217,13,FALSE)="","",VLOOKUP(A74,'DB（シナリオ）'!$A$2:$R$217,13,FALSE))</f>
        <v>25</v>
      </c>
      <c r="N74" s="21" t="str">
        <f>IF(VLOOKUP(A74,'DB（シナリオ）'!$A$2:$R$217,15,FALSE)="","",VLOOKUP(A74,'DB（シナリオ）'!$A$2:$R$217,15,FALSE))</f>
        <v>妻、娘(17歳）、息子(14歳)</v>
      </c>
      <c r="O74" s="21" t="str">
        <f>IF(VLOOKUP(A74,'DB（シナリオ）'!$A$2:$R$217,16,FALSE)="","",VLOOKUP(A74,'DB（シナリオ）'!$A$2:$R$217,16,FALSE))</f>
        <v>全員無事</v>
      </c>
      <c r="P74" s="21" t="str">
        <f>IF(VLOOKUP(A74,'DB（シナリオ）'!$A$2:$R$217,17,FALSE)="","",VLOOKUP(A74,'DB（シナリオ）'!$A$2:$R$217,17,FALSE))</f>
        <v/>
      </c>
      <c r="Q74" s="26" t="str">
        <f>IF(VLOOKUP(A74,'DB（シナリオ）'!$A$2:$R$217,18,FALSE)="","",VLOOKUP(A74,'DB（シナリオ）'!$A$2:$R$217,18,FALSE))</f>
        <v/>
      </c>
    </row>
    <row r="75" spans="1:17" ht="56.25" customHeight="1" x14ac:dyDescent="0.2">
      <c r="A75" s="21">
        <f t="shared" si="1"/>
        <v>174</v>
      </c>
      <c r="B75" s="21" t="str">
        <f>IF(VLOOKUP(A75,'DB（シナリオ）'!$A$2:$R$217,2,FALSE)="","",VLOOKUP(A75,'DB（シナリオ）'!$A$2:$R$217,2,FALSE))</f>
        <v>営業部</v>
      </c>
      <c r="C75" s="22" t="str">
        <f>IF(VLOOKUP(A75,'DB（シナリオ）'!$A$2:$R$217,3,FALSE)="","",VLOOKUP(A75,'DB（シナリオ）'!$A$2:$R$217,3,FALSE))</f>
        <v>営業２課</v>
      </c>
      <c r="D75" s="21" t="str">
        <f>IF(VLOOKUP(A75,'DB（シナリオ）'!$A$2:$R$217,4,FALSE)="","",VLOOKUP(A75,'DB（シナリオ）'!$A$2:$R$217,4,FALSE))</f>
        <v/>
      </c>
      <c r="E75" s="22" t="str">
        <f>IF(VLOOKUP(A75,'DB（シナリオ）'!$A$2:$R$217,5,FALSE)="","",VLOOKUP(A75,'DB（シナリオ）'!$A$2:$R$217,5,FALSE))</f>
        <v>千葉</v>
      </c>
      <c r="F75" s="22" t="str">
        <f>IF(VLOOKUP(A75,'DB（シナリオ）'!$A$2:$R$217,6,FALSE)="","",VLOOKUP(A75,'DB（シナリオ）'!$A$2:$R$217,6,FALSE))</f>
        <v>女</v>
      </c>
      <c r="G75" s="22">
        <f>IF(VLOOKUP(A75,'DB（シナリオ）'!$A$2:$R$217,7,FALSE)="","",VLOOKUP(A75,'DB（シナリオ）'!$A$2:$R$217,7,FALSE))</f>
        <v>30</v>
      </c>
      <c r="H75" s="45" t="str">
        <f>IF(VLOOKUP(A75,'DB（シナリオ）'!$A$2:$R$217,8,FALSE)="","",VLOOKUP(A75,'DB（シナリオ）'!$A$2:$R$217,8,FALSE))</f>
        <v>外出中</v>
      </c>
      <c r="I75" s="21" t="str">
        <f>IF(VLOOKUP(A75,'DB（シナリオ）'!$A$2:$R$217,9,FALSE)="","",VLOOKUP(A75,'DB（シナリオ）'!$A$2:$R$217,9,FALSE))</f>
        <v/>
      </c>
      <c r="J75" s="22" t="str">
        <f>IF(VLOOKUP(A75,'DB（シナリオ）'!$A$2:$R$217,10,FALSE)="","",VLOOKUP(A75,'DB（シナリオ）'!$A$2:$R$217,10,FALSE))</f>
        <v>外出先で被災、無事</v>
      </c>
      <c r="K75" s="21" t="str">
        <f>IF(VLOOKUP(A75,'DB（シナリオ）'!$A$2:$R$217,11,FALSE)="","",VLOOKUP(A75,'DB（シナリオ）'!$A$2:$R$217,11,FALSE))</f>
        <v>ひがしの市</v>
      </c>
      <c r="L75" s="21" t="str">
        <f>IF(VLOOKUP(A75,'DB（シナリオ）'!$A$2:$R$217,12,FALSE)="","",VLOOKUP(A75,'DB（シナリオ）'!$A$2:$R$217,12,FALSE))</f>
        <v>東西線クマ駅</v>
      </c>
      <c r="M75" s="21">
        <f>IF(VLOOKUP(A75,'DB（シナリオ）'!$A$2:$R$217,13,FALSE)="","",VLOOKUP(A75,'DB（シナリオ）'!$A$2:$R$217,13,FALSE))</f>
        <v>22</v>
      </c>
      <c r="N75" s="21" t="str">
        <f>IF(VLOOKUP(A75,'DB（シナリオ）'!$A$2:$R$217,15,FALSE)="","",VLOOKUP(A75,'DB（シナリオ）'!$A$2:$R$217,15,FALSE))</f>
        <v>夫、息子(4歳）</v>
      </c>
      <c r="O75" s="21" t="str">
        <f>IF(VLOOKUP(A75,'DB（シナリオ）'!$A$2:$R$217,16,FALSE)="","",VLOOKUP(A75,'DB（シナリオ）'!$A$2:$R$217,16,FALSE))</f>
        <v>全員無事</v>
      </c>
      <c r="P75" s="21" t="str">
        <f>IF(VLOOKUP(A75,'DB（シナリオ）'!$A$2:$R$217,17,FALSE)="","",VLOOKUP(A75,'DB（シナリオ）'!$A$2:$R$217,17,FALSE))</f>
        <v/>
      </c>
      <c r="Q75" s="26" t="str">
        <f>IF(VLOOKUP(A75,'DB（シナリオ）'!$A$2:$R$217,18,FALSE)="","",VLOOKUP(A75,'DB（シナリオ）'!$A$2:$R$217,18,FALSE))</f>
        <v/>
      </c>
    </row>
    <row r="76" spans="1:17" ht="56.25" customHeight="1" x14ac:dyDescent="0.2">
      <c r="A76" s="21">
        <f t="shared" si="1"/>
        <v>175</v>
      </c>
      <c r="B76" s="21" t="str">
        <f>IF(VLOOKUP(A76,'DB（シナリオ）'!$A$2:$R$217,2,FALSE)="","",VLOOKUP(A76,'DB（シナリオ）'!$A$2:$R$217,2,FALSE))</f>
        <v>営業部</v>
      </c>
      <c r="C76" s="22" t="str">
        <f>IF(VLOOKUP(A76,'DB（シナリオ）'!$A$2:$R$217,3,FALSE)="","",VLOOKUP(A76,'DB（シナリオ）'!$A$2:$R$217,3,FALSE))</f>
        <v>営業２課</v>
      </c>
      <c r="D76" s="21" t="str">
        <f>IF(VLOOKUP(A76,'DB（シナリオ）'!$A$2:$R$217,4,FALSE)="","",VLOOKUP(A76,'DB（シナリオ）'!$A$2:$R$217,4,FALSE))</f>
        <v/>
      </c>
      <c r="E76" s="22" t="str">
        <f>IF(VLOOKUP(A76,'DB（シナリオ）'!$A$2:$R$217,5,FALSE)="","",VLOOKUP(A76,'DB（シナリオ）'!$A$2:$R$217,5,FALSE))</f>
        <v>柴田</v>
      </c>
      <c r="F76" s="22" t="str">
        <f>IF(VLOOKUP(A76,'DB（シナリオ）'!$A$2:$R$217,6,FALSE)="","",VLOOKUP(A76,'DB（シナリオ）'!$A$2:$R$217,6,FALSE))</f>
        <v>女</v>
      </c>
      <c r="G76" s="22">
        <f>IF(VLOOKUP(A76,'DB（シナリオ）'!$A$2:$R$217,7,FALSE)="","",VLOOKUP(A76,'DB（シナリオ）'!$A$2:$R$217,7,FALSE))</f>
        <v>31</v>
      </c>
      <c r="H76" s="45" t="str">
        <f>IF(VLOOKUP(A76,'DB（シナリオ）'!$A$2:$R$217,8,FALSE)="","",VLOOKUP(A76,'DB（シナリオ）'!$A$2:$R$217,8,FALSE))</f>
        <v>外出中</v>
      </c>
      <c r="I76" s="21" t="str">
        <f>IF(VLOOKUP(A76,'DB（シナリオ）'!$A$2:$R$217,9,FALSE)="","",VLOOKUP(A76,'DB（シナリオ）'!$A$2:$R$217,9,FALSE))</f>
        <v/>
      </c>
      <c r="J76" s="22" t="str">
        <f>IF(VLOOKUP(A76,'DB（シナリオ）'!$A$2:$R$217,10,FALSE)="","",VLOOKUP(A76,'DB（シナリオ）'!$A$2:$R$217,10,FALSE))</f>
        <v>外出先で被災、無事</v>
      </c>
      <c r="K76" s="21" t="str">
        <f>IF(VLOOKUP(A76,'DB（シナリオ）'!$A$2:$R$217,11,FALSE)="","",VLOOKUP(A76,'DB（シナリオ）'!$A$2:$R$217,11,FALSE))</f>
        <v>にしやま市</v>
      </c>
      <c r="L76" s="21" t="str">
        <f>IF(VLOOKUP(A76,'DB（シナリオ）'!$A$2:$R$217,12,FALSE)="","",VLOOKUP(A76,'DB（シナリオ）'!$A$2:$R$217,12,FALSE))</f>
        <v>東西線あり駅</v>
      </c>
      <c r="M76" s="21">
        <f>IF(VLOOKUP(A76,'DB（シナリオ）'!$A$2:$R$217,13,FALSE)="","",VLOOKUP(A76,'DB（シナリオ）'!$A$2:$R$217,13,FALSE))</f>
        <v>5</v>
      </c>
      <c r="N76" s="21" t="str">
        <f>IF(VLOOKUP(A76,'DB（シナリオ）'!$A$2:$R$217,15,FALSE)="","",VLOOKUP(A76,'DB（シナリオ）'!$A$2:$R$217,15,FALSE))</f>
        <v>独身、一人暮らし</v>
      </c>
      <c r="O76" s="21" t="str">
        <f>IF(VLOOKUP(A76,'DB（シナリオ）'!$A$2:$R$217,16,FALSE)="","",VLOOKUP(A76,'DB（シナリオ）'!$A$2:$R$217,16,FALSE))</f>
        <v/>
      </c>
      <c r="P76" s="21" t="str">
        <f>IF(VLOOKUP(A76,'DB（シナリオ）'!$A$2:$R$217,17,FALSE)="","",VLOOKUP(A76,'DB（シナリオ）'!$A$2:$R$217,17,FALSE))</f>
        <v/>
      </c>
      <c r="Q76" s="26" t="str">
        <f>IF(VLOOKUP(A76,'DB（シナリオ）'!$A$2:$R$217,18,FALSE)="","",VLOOKUP(A76,'DB（シナリオ）'!$A$2:$R$217,18,FALSE))</f>
        <v/>
      </c>
    </row>
    <row r="77" spans="1:17" ht="56.25" customHeight="1" x14ac:dyDescent="0.2">
      <c r="A77" s="21">
        <f t="shared" si="1"/>
        <v>176</v>
      </c>
      <c r="B77" s="21" t="str">
        <f>IF(VLOOKUP(A77,'DB（シナリオ）'!$A$2:$R$217,2,FALSE)="","",VLOOKUP(A77,'DB（シナリオ）'!$A$2:$R$217,2,FALSE))</f>
        <v>営業部</v>
      </c>
      <c r="C77" s="22" t="str">
        <f>IF(VLOOKUP(A77,'DB（シナリオ）'!$A$2:$R$217,3,FALSE)="","",VLOOKUP(A77,'DB（シナリオ）'!$A$2:$R$217,3,FALSE))</f>
        <v>営業２課</v>
      </c>
      <c r="D77" s="21" t="str">
        <f>IF(VLOOKUP(A77,'DB（シナリオ）'!$A$2:$R$217,4,FALSE)="","",VLOOKUP(A77,'DB（シナリオ）'!$A$2:$R$217,4,FALSE))</f>
        <v/>
      </c>
      <c r="E77" s="22" t="str">
        <f>IF(VLOOKUP(A77,'DB（シナリオ）'!$A$2:$R$217,5,FALSE)="","",VLOOKUP(A77,'DB（シナリオ）'!$A$2:$R$217,5,FALSE))</f>
        <v>市川</v>
      </c>
      <c r="F77" s="22" t="str">
        <f>IF(VLOOKUP(A77,'DB（シナリオ）'!$A$2:$R$217,6,FALSE)="","",VLOOKUP(A77,'DB（シナリオ）'!$A$2:$R$217,6,FALSE))</f>
        <v>女</v>
      </c>
      <c r="G77" s="22">
        <f>IF(VLOOKUP(A77,'DB（シナリオ）'!$A$2:$R$217,7,FALSE)="","",VLOOKUP(A77,'DB（シナリオ）'!$A$2:$R$217,7,FALSE))</f>
        <v>29</v>
      </c>
      <c r="H77" s="45" t="s">
        <v>1689</v>
      </c>
      <c r="I77" s="21" t="str">
        <f>IF(VLOOKUP(A77,'DB（シナリオ）'!$A$2:$R$217,9,FALSE)="","",VLOOKUP(A77,'DB（シナリオ）'!$A$2:$R$217,9,FALSE))</f>
        <v/>
      </c>
      <c r="J77" s="22" t="s">
        <v>1691</v>
      </c>
      <c r="K77" s="21" t="str">
        <f>IF(VLOOKUP(A77,'DB（シナリオ）'!$A$2:$R$217,11,FALSE)="","",VLOOKUP(A77,'DB（シナリオ）'!$A$2:$R$217,11,FALSE))</f>
        <v>ひがしの市</v>
      </c>
      <c r="L77" s="21" t="str">
        <f>IF(VLOOKUP(A77,'DB（シナリオ）'!$A$2:$R$217,12,FALSE)="","",VLOOKUP(A77,'DB（シナリオ）'!$A$2:$R$217,12,FALSE))</f>
        <v>東西線キツネ駅</v>
      </c>
      <c r="M77" s="21">
        <f>IF(VLOOKUP(A77,'DB（シナリオ）'!$A$2:$R$217,13,FALSE)="","",VLOOKUP(A77,'DB（シナリオ）'!$A$2:$R$217,13,FALSE))</f>
        <v>15</v>
      </c>
      <c r="N77" s="21" t="str">
        <f>IF(VLOOKUP(A77,'DB（シナリオ）'!$A$2:$R$217,15,FALSE)="","",VLOOKUP(A77,'DB（シナリオ）'!$A$2:$R$217,15,FALSE))</f>
        <v>独身、一人暮らし</v>
      </c>
      <c r="O77" s="21" t="str">
        <f>IF(VLOOKUP(A77,'DB（シナリオ）'!$A$2:$R$217,16,FALSE)="","",VLOOKUP(A77,'DB（シナリオ）'!$A$2:$R$217,16,FALSE))</f>
        <v/>
      </c>
      <c r="P77" s="21" t="str">
        <f>IF(VLOOKUP(A77,'DB（シナリオ）'!$A$2:$R$217,17,FALSE)="","",VLOOKUP(A77,'DB（シナリオ）'!$A$2:$R$217,17,FALSE))</f>
        <v/>
      </c>
      <c r="Q77" s="26" t="str">
        <f>IF(VLOOKUP(A77,'DB（シナリオ）'!$A$2:$R$217,18,FALSE)="","",VLOOKUP(A77,'DB（シナリオ）'!$A$2:$R$217,18,FALSE))</f>
        <v/>
      </c>
    </row>
    <row r="78" spans="1:17" ht="56.25" customHeight="1" x14ac:dyDescent="0.2">
      <c r="A78" s="21">
        <f t="shared" si="1"/>
        <v>177</v>
      </c>
      <c r="B78" s="21" t="str">
        <f>IF(VLOOKUP(A78,'DB（シナリオ）'!$A$2:$R$217,2,FALSE)="","",VLOOKUP(A78,'DB（シナリオ）'!$A$2:$R$217,2,FALSE))</f>
        <v>営業部</v>
      </c>
      <c r="C78" s="22" t="str">
        <f>IF(VLOOKUP(A78,'DB（シナリオ）'!$A$2:$R$217,3,FALSE)="","",VLOOKUP(A78,'DB（シナリオ）'!$A$2:$R$217,3,FALSE))</f>
        <v>営業２課</v>
      </c>
      <c r="D78" s="21" t="str">
        <f>IF(VLOOKUP(A78,'DB（シナリオ）'!$A$2:$R$217,4,FALSE)="","",VLOOKUP(A78,'DB（シナリオ）'!$A$2:$R$217,4,FALSE))</f>
        <v/>
      </c>
      <c r="E78" s="22" t="str">
        <f>IF(VLOOKUP(A78,'DB（シナリオ）'!$A$2:$R$217,5,FALSE)="","",VLOOKUP(A78,'DB（シナリオ）'!$A$2:$R$217,5,FALSE))</f>
        <v>酒井</v>
      </c>
      <c r="F78" s="22" t="str">
        <f>IF(VLOOKUP(A78,'DB（シナリオ）'!$A$2:$R$217,6,FALSE)="","",VLOOKUP(A78,'DB（シナリオ）'!$A$2:$R$217,6,FALSE))</f>
        <v>男</v>
      </c>
      <c r="G78" s="22">
        <f>IF(VLOOKUP(A78,'DB（シナリオ）'!$A$2:$R$217,7,FALSE)="","",VLOOKUP(A78,'DB（シナリオ）'!$A$2:$R$217,7,FALSE))</f>
        <v>34</v>
      </c>
      <c r="H78" s="45" t="s">
        <v>1689</v>
      </c>
      <c r="I78" s="21" t="str">
        <f>IF(VLOOKUP(A78,'DB（シナリオ）'!$A$2:$R$217,9,FALSE)="","",VLOOKUP(A78,'DB（シナリオ）'!$A$2:$R$217,9,FALSE))</f>
        <v/>
      </c>
      <c r="J78" s="22" t="s">
        <v>1692</v>
      </c>
      <c r="K78" s="21" t="str">
        <f>IF(VLOOKUP(A78,'DB（シナリオ）'!$A$2:$R$217,11,FALSE)="","",VLOOKUP(A78,'DB（シナリオ）'!$A$2:$R$217,11,FALSE))</f>
        <v>はまべ市</v>
      </c>
      <c r="L78" s="21" t="str">
        <f>IF(VLOOKUP(A78,'DB（シナリオ）'!$A$2:$R$217,12,FALSE)="","",VLOOKUP(A78,'DB（シナリオ）'!$A$2:$R$217,12,FALSE))</f>
        <v>東西線かぶと駅</v>
      </c>
      <c r="M78" s="21">
        <f>IF(VLOOKUP(A78,'DB（シナリオ）'!$A$2:$R$217,13,FALSE)="","",VLOOKUP(A78,'DB（シナリオ）'!$A$2:$R$217,13,FALSE))</f>
        <v>30</v>
      </c>
      <c r="N78" s="21" t="str">
        <f>IF(VLOOKUP(A78,'DB（シナリオ）'!$A$2:$R$217,15,FALSE)="","",VLOOKUP(A78,'DB（シナリオ）'!$A$2:$R$217,15,FALSE))</f>
        <v>独身、一人暮らし</v>
      </c>
      <c r="O78" s="21" t="str">
        <f>IF(VLOOKUP(A78,'DB（シナリオ）'!$A$2:$R$217,16,FALSE)="","",VLOOKUP(A78,'DB（シナリオ）'!$A$2:$R$217,16,FALSE))</f>
        <v/>
      </c>
      <c r="P78" s="21" t="str">
        <f>IF(VLOOKUP(A78,'DB（シナリオ）'!$A$2:$R$217,17,FALSE)="","",VLOOKUP(A78,'DB（シナリオ）'!$A$2:$R$217,17,FALSE))</f>
        <v/>
      </c>
      <c r="Q78" s="26" t="str">
        <f>IF(VLOOKUP(A78,'DB（シナリオ）'!$A$2:$R$217,18,FALSE)="","",VLOOKUP(A78,'DB（シナリオ）'!$A$2:$R$217,18,FALSE))</f>
        <v/>
      </c>
    </row>
    <row r="79" spans="1:17" ht="56.25" customHeight="1" x14ac:dyDescent="0.2">
      <c r="A79" s="21">
        <f t="shared" si="1"/>
        <v>178</v>
      </c>
      <c r="B79" s="21" t="str">
        <f>IF(VLOOKUP(A79,'DB（シナリオ）'!$A$2:$R$217,2,FALSE)="","",VLOOKUP(A79,'DB（シナリオ）'!$A$2:$R$217,2,FALSE))</f>
        <v>営業部</v>
      </c>
      <c r="C79" s="22" t="str">
        <f>IF(VLOOKUP(A79,'DB（シナリオ）'!$A$2:$R$217,3,FALSE)="","",VLOOKUP(A79,'DB（シナリオ）'!$A$2:$R$217,3,FALSE))</f>
        <v>営業２課</v>
      </c>
      <c r="D79" s="21" t="str">
        <f>IF(VLOOKUP(A79,'DB（シナリオ）'!$A$2:$R$217,4,FALSE)="","",VLOOKUP(A79,'DB（シナリオ）'!$A$2:$R$217,4,FALSE))</f>
        <v/>
      </c>
      <c r="E79" s="22" t="str">
        <f>IF(VLOOKUP(A79,'DB（シナリオ）'!$A$2:$R$217,5,FALSE)="","",VLOOKUP(A79,'DB（シナリオ）'!$A$2:$R$217,5,FALSE))</f>
        <v>香取</v>
      </c>
      <c r="F79" s="22" t="str">
        <f>IF(VLOOKUP(A79,'DB（シナリオ）'!$A$2:$R$217,6,FALSE)="","",VLOOKUP(A79,'DB（シナリオ）'!$A$2:$R$217,6,FALSE))</f>
        <v>女</v>
      </c>
      <c r="G79" s="22">
        <f>IF(VLOOKUP(A79,'DB（シナリオ）'!$A$2:$R$217,7,FALSE)="","",VLOOKUP(A79,'DB（シナリオ）'!$A$2:$R$217,7,FALSE))</f>
        <v>33</v>
      </c>
      <c r="H79" s="45" t="str">
        <f>IF(VLOOKUP(A79,'DB（シナリオ）'!$A$2:$R$217,8,FALSE)="","",VLOOKUP(A79,'DB（シナリオ）'!$A$2:$R$217,8,FALSE))</f>
        <v>在館</v>
      </c>
      <c r="I79" s="21" t="str">
        <f>IF(VLOOKUP(A79,'DB（シナリオ）'!$A$2:$R$217,9,FALSE)="","",VLOOKUP(A79,'DB（シナリオ）'!$A$2:$R$217,9,FALSE))</f>
        <v/>
      </c>
      <c r="J79" s="22" t="str">
        <f>IF(VLOOKUP(A79,'DB（シナリオ）'!$A$2:$R$217,10,FALSE)="","",VLOOKUP(A79,'DB（シナリオ）'!$A$2:$R$217,10,FALSE))</f>
        <v>社内におり、無事</v>
      </c>
      <c r="K79" s="21" t="str">
        <f>IF(VLOOKUP(A79,'DB（シナリオ）'!$A$2:$R$217,11,FALSE)="","",VLOOKUP(A79,'DB（シナリオ）'!$A$2:$R$217,11,FALSE))</f>
        <v>ひがしの市</v>
      </c>
      <c r="L79" s="21" t="str">
        <f>IF(VLOOKUP(A79,'DB（シナリオ）'!$A$2:$R$217,12,FALSE)="","",VLOOKUP(A79,'DB（シナリオ）'!$A$2:$R$217,12,FALSE))</f>
        <v>南北線たい駅</v>
      </c>
      <c r="M79" s="21">
        <f>IF(VLOOKUP(A79,'DB（シナリオ）'!$A$2:$R$217,13,FALSE)="","",VLOOKUP(A79,'DB（シナリオ）'!$A$2:$R$217,13,FALSE))</f>
        <v>7</v>
      </c>
      <c r="N79" s="21" t="str">
        <f>IF(VLOOKUP(A79,'DB（シナリオ）'!$A$2:$R$217,15,FALSE)="","",VLOOKUP(A79,'DB（シナリオ）'!$A$2:$R$217,15,FALSE))</f>
        <v>独身、一人暮らし</v>
      </c>
      <c r="O79" s="21" t="str">
        <f>IF(VLOOKUP(A79,'DB（シナリオ）'!$A$2:$R$217,16,FALSE)="","",VLOOKUP(A79,'DB（シナリオ）'!$A$2:$R$217,16,FALSE))</f>
        <v/>
      </c>
      <c r="P79" s="21" t="str">
        <f>IF(VLOOKUP(A79,'DB（シナリオ）'!$A$2:$R$217,17,FALSE)="","",VLOOKUP(A79,'DB（シナリオ）'!$A$2:$R$217,17,FALSE))</f>
        <v/>
      </c>
      <c r="Q79" s="26" t="str">
        <f>IF(VLOOKUP(A79,'DB（シナリオ）'!$A$2:$R$217,18,FALSE)="","",VLOOKUP(A79,'DB（シナリオ）'!$A$2:$R$217,18,FALSE))</f>
        <v/>
      </c>
    </row>
    <row r="80" spans="1:17" ht="56.25" customHeight="1" x14ac:dyDescent="0.2">
      <c r="A80" s="21">
        <f t="shared" si="1"/>
        <v>179</v>
      </c>
      <c r="B80" s="21" t="str">
        <f>IF(VLOOKUP(A80,'DB（シナリオ）'!$A$2:$R$217,2,FALSE)="","",VLOOKUP(A80,'DB（シナリオ）'!$A$2:$R$217,2,FALSE))</f>
        <v>営業部</v>
      </c>
      <c r="C80" s="22" t="str">
        <f>IF(VLOOKUP(A80,'DB（シナリオ）'!$A$2:$R$217,3,FALSE)="","",VLOOKUP(A80,'DB（シナリオ）'!$A$2:$R$217,3,FALSE))</f>
        <v>営業２課</v>
      </c>
      <c r="D80" s="21" t="str">
        <f>IF(VLOOKUP(A80,'DB（シナリオ）'!$A$2:$R$217,4,FALSE)="","",VLOOKUP(A80,'DB（シナリオ）'!$A$2:$R$217,4,FALSE))</f>
        <v/>
      </c>
      <c r="E80" s="22" t="str">
        <f>IF(VLOOKUP(A80,'DB（シナリオ）'!$A$2:$R$217,5,FALSE)="","",VLOOKUP(A80,'DB（シナリオ）'!$A$2:$R$217,5,FALSE))</f>
        <v>工藤</v>
      </c>
      <c r="F80" s="22" t="str">
        <f>IF(VLOOKUP(A80,'DB（シナリオ）'!$A$2:$R$217,6,FALSE)="","",VLOOKUP(A80,'DB（シナリオ）'!$A$2:$R$217,6,FALSE))</f>
        <v>男</v>
      </c>
      <c r="G80" s="22">
        <f>IF(VLOOKUP(A80,'DB（シナリオ）'!$A$2:$R$217,7,FALSE)="","",VLOOKUP(A80,'DB（シナリオ）'!$A$2:$R$217,7,FALSE))</f>
        <v>44</v>
      </c>
      <c r="H80" s="45" t="str">
        <f>IF(VLOOKUP(A80,'DB（シナリオ）'!$A$2:$R$217,8,FALSE)="","",VLOOKUP(A80,'DB（シナリオ）'!$A$2:$R$217,8,FALSE))</f>
        <v>在館</v>
      </c>
      <c r="I80" s="21" t="str">
        <f>IF(VLOOKUP(A80,'DB（シナリオ）'!$A$2:$R$217,9,FALSE)="","",VLOOKUP(A80,'DB（シナリオ）'!$A$2:$R$217,9,FALSE))</f>
        <v/>
      </c>
      <c r="J80" s="22" t="str">
        <f>IF(VLOOKUP(A80,'DB（シナリオ）'!$A$2:$R$217,10,FALSE)="","",VLOOKUP(A80,'DB（シナリオ）'!$A$2:$R$217,10,FALSE))</f>
        <v>社内におり、無事</v>
      </c>
      <c r="K80" s="21" t="str">
        <f>IF(VLOOKUP(A80,'DB（シナリオ）'!$A$2:$R$217,11,FALSE)="","",VLOOKUP(A80,'DB（シナリオ）'!$A$2:$R$217,11,FALSE))</f>
        <v>にしやま市</v>
      </c>
      <c r="L80" s="21" t="str">
        <f>IF(VLOOKUP(A80,'DB（シナリオ）'!$A$2:$R$217,12,FALSE)="","",VLOOKUP(A80,'DB（シナリオ）'!$A$2:$R$217,12,FALSE))</f>
        <v>東西線てんとう駅</v>
      </c>
      <c r="M80" s="21">
        <f>IF(VLOOKUP(A80,'DB（シナリオ）'!$A$2:$R$217,13,FALSE)="","",VLOOKUP(A80,'DB（シナリオ）'!$A$2:$R$217,13,FALSE))</f>
        <v>10</v>
      </c>
      <c r="N80" s="21" t="str">
        <f>IF(VLOOKUP(A80,'DB（シナリオ）'!$A$2:$R$217,15,FALSE)="","",VLOOKUP(A80,'DB（シナリオ）'!$A$2:$R$217,15,FALSE))</f>
        <v>妻</v>
      </c>
      <c r="O80" s="21" t="str">
        <f>IF(VLOOKUP(A80,'DB（シナリオ）'!$A$2:$R$217,16,FALSE)="","",VLOOKUP(A80,'DB（シナリオ）'!$A$2:$R$217,16,FALSE))</f>
        <v>無事</v>
      </c>
      <c r="P80" s="21" t="str">
        <f>IF(VLOOKUP(A80,'DB（シナリオ）'!$A$2:$R$217,17,FALSE)="","",VLOOKUP(A80,'DB（シナリオ）'!$A$2:$R$217,17,FALSE))</f>
        <v/>
      </c>
      <c r="Q80" s="26" t="str">
        <f>IF(VLOOKUP(A80,'DB（シナリオ）'!$A$2:$R$217,18,FALSE)="","",VLOOKUP(A80,'DB（シナリオ）'!$A$2:$R$217,18,FALSE))</f>
        <v/>
      </c>
    </row>
    <row r="81" spans="1:17" ht="56.25" customHeight="1" x14ac:dyDescent="0.2">
      <c r="A81" s="21">
        <f t="shared" si="1"/>
        <v>180</v>
      </c>
      <c r="B81" s="21" t="str">
        <f>IF(VLOOKUP(A81,'DB（シナリオ）'!$A$2:$R$217,2,FALSE)="","",VLOOKUP(A81,'DB（シナリオ）'!$A$2:$R$217,2,FALSE))</f>
        <v>営業部</v>
      </c>
      <c r="C81" s="22" t="str">
        <f>IF(VLOOKUP(A81,'DB（シナリオ）'!$A$2:$R$217,3,FALSE)="","",VLOOKUP(A81,'DB（シナリオ）'!$A$2:$R$217,3,FALSE))</f>
        <v>営業２課</v>
      </c>
      <c r="D81" s="21" t="str">
        <f>IF(VLOOKUP(A81,'DB（シナリオ）'!$A$2:$R$217,4,FALSE)="","",VLOOKUP(A81,'DB（シナリオ）'!$A$2:$R$217,4,FALSE))</f>
        <v/>
      </c>
      <c r="E81" s="22" t="str">
        <f>IF(VLOOKUP(A81,'DB（シナリオ）'!$A$2:$R$217,5,FALSE)="","",VLOOKUP(A81,'DB（シナリオ）'!$A$2:$R$217,5,FALSE))</f>
        <v>立山</v>
      </c>
      <c r="F81" s="22" t="str">
        <f>IF(VLOOKUP(A81,'DB（シナリオ）'!$A$2:$R$217,6,FALSE)="","",VLOOKUP(A81,'DB（シナリオ）'!$A$2:$R$217,6,FALSE))</f>
        <v>女</v>
      </c>
      <c r="G81" s="22">
        <f>IF(VLOOKUP(A81,'DB（シナリオ）'!$A$2:$R$217,7,FALSE)="","",VLOOKUP(A81,'DB（シナリオ）'!$A$2:$R$217,7,FALSE))</f>
        <v>44</v>
      </c>
      <c r="H81" s="45" t="str">
        <f>IF(VLOOKUP(A81,'DB（シナリオ）'!$A$2:$R$217,8,FALSE)="","",VLOOKUP(A81,'DB（シナリオ）'!$A$2:$R$217,8,FALSE))</f>
        <v>在館</v>
      </c>
      <c r="I81" s="21" t="str">
        <f>IF(VLOOKUP(A81,'DB（シナリオ）'!$A$2:$R$217,9,FALSE)="","",VLOOKUP(A81,'DB（シナリオ）'!$A$2:$R$217,9,FALSE))</f>
        <v/>
      </c>
      <c r="J81" s="22" t="str">
        <f>IF(VLOOKUP(A81,'DB（シナリオ）'!$A$2:$R$217,10,FALSE)="","",VLOOKUP(A81,'DB（シナリオ）'!$A$2:$R$217,10,FALSE))</f>
        <v>社内におり、無事</v>
      </c>
      <c r="K81" s="21" t="str">
        <f>IF(VLOOKUP(A81,'DB（シナリオ）'!$A$2:$R$217,11,FALSE)="","",VLOOKUP(A81,'DB（シナリオ）'!$A$2:$R$217,11,FALSE))</f>
        <v>ひがしの市</v>
      </c>
      <c r="L81" s="21" t="str">
        <f>IF(VLOOKUP(A81,'DB（シナリオ）'!$A$2:$R$217,12,FALSE)="","",VLOOKUP(A81,'DB（シナリオ）'!$A$2:$R$217,12,FALSE))</f>
        <v>南北線かつお駅</v>
      </c>
      <c r="M81" s="21">
        <f>IF(VLOOKUP(A81,'DB（シナリオ）'!$A$2:$R$217,13,FALSE)="","",VLOOKUP(A81,'DB（シナリオ）'!$A$2:$R$217,13,FALSE))</f>
        <v>11</v>
      </c>
      <c r="N81" s="21" t="str">
        <f>IF(VLOOKUP(A81,'DB（シナリオ）'!$A$2:$R$217,15,FALSE)="","",VLOOKUP(A81,'DB（シナリオ）'!$A$2:$R$217,15,FALSE))</f>
        <v>夫、娘（17歳）、娘(13歳）、息子(11歳）</v>
      </c>
      <c r="O81" s="21" t="str">
        <f>IF(VLOOKUP(A81,'DB（シナリオ）'!$A$2:$R$217,16,FALSE)="","",VLOOKUP(A81,'DB（シナリオ）'!$A$2:$R$217,16,FALSE))</f>
        <v>全員無事</v>
      </c>
      <c r="P81" s="21" t="str">
        <f>IF(VLOOKUP(A81,'DB（シナリオ）'!$A$2:$R$217,17,FALSE)="","",VLOOKUP(A81,'DB（シナリオ）'!$A$2:$R$217,17,FALSE))</f>
        <v/>
      </c>
      <c r="Q81" s="26" t="str">
        <f>IF(VLOOKUP(A81,'DB（シナリオ）'!$A$2:$R$217,18,FALSE)="","",VLOOKUP(A81,'DB（シナリオ）'!$A$2:$R$217,18,FALSE))</f>
        <v/>
      </c>
    </row>
    <row r="82" spans="1:17" ht="56.25" customHeight="1" x14ac:dyDescent="0.2">
      <c r="A82" s="21">
        <f t="shared" si="1"/>
        <v>181</v>
      </c>
      <c r="B82" s="21" t="str">
        <f>IF(VLOOKUP(A82,'DB（シナリオ）'!$A$2:$R$217,2,FALSE)="","",VLOOKUP(A82,'DB（シナリオ）'!$A$2:$R$217,2,FALSE))</f>
        <v>営業部</v>
      </c>
      <c r="C82" s="22" t="str">
        <f>IF(VLOOKUP(A82,'DB（シナリオ）'!$A$2:$R$217,3,FALSE)="","",VLOOKUP(A82,'DB（シナリオ）'!$A$2:$R$217,3,FALSE))</f>
        <v>営業２課</v>
      </c>
      <c r="D82" s="21" t="str">
        <f>IF(VLOOKUP(A82,'DB（シナリオ）'!$A$2:$R$217,4,FALSE)="","",VLOOKUP(A82,'DB（シナリオ）'!$A$2:$R$217,4,FALSE))</f>
        <v/>
      </c>
      <c r="E82" s="22" t="str">
        <f>IF(VLOOKUP(A82,'DB（シナリオ）'!$A$2:$R$217,5,FALSE)="","",VLOOKUP(A82,'DB（シナリオ）'!$A$2:$R$217,5,FALSE))</f>
        <v>横山</v>
      </c>
      <c r="F82" s="22" t="str">
        <f>IF(VLOOKUP(A82,'DB（シナリオ）'!$A$2:$R$217,6,FALSE)="","",VLOOKUP(A82,'DB（シナリオ）'!$A$2:$R$217,6,FALSE))</f>
        <v>女</v>
      </c>
      <c r="G82" s="22">
        <f>IF(VLOOKUP(A82,'DB（シナリオ）'!$A$2:$R$217,7,FALSE)="","",VLOOKUP(A82,'DB（シナリオ）'!$A$2:$R$217,7,FALSE))</f>
        <v>29</v>
      </c>
      <c r="H82" s="45" t="s">
        <v>1689</v>
      </c>
      <c r="I82" s="21" t="str">
        <f>IF(VLOOKUP(A82,'DB（シナリオ）'!$A$2:$R$217,9,FALSE)="","",VLOOKUP(A82,'DB（シナリオ）'!$A$2:$R$217,9,FALSE))</f>
        <v/>
      </c>
      <c r="J82" s="22" t="s">
        <v>1696</v>
      </c>
      <c r="K82" s="21" t="str">
        <f>IF(VLOOKUP(A82,'DB（シナリオ）'!$A$2:$R$217,11,FALSE)="","",VLOOKUP(A82,'DB（シナリオ）'!$A$2:$R$217,11,FALSE))</f>
        <v>はまべ市</v>
      </c>
      <c r="L82" s="21" t="str">
        <f>IF(VLOOKUP(A82,'DB（シナリオ）'!$A$2:$R$217,12,FALSE)="","",VLOOKUP(A82,'DB（シナリオ）'!$A$2:$R$217,12,FALSE))</f>
        <v>東西線かぶと駅</v>
      </c>
      <c r="M82" s="21">
        <f>IF(VLOOKUP(A82,'DB（シナリオ）'!$A$2:$R$217,13,FALSE)="","",VLOOKUP(A82,'DB（シナリオ）'!$A$2:$R$217,13,FALSE))</f>
        <v>30</v>
      </c>
      <c r="N82" s="21" t="str">
        <f>IF(VLOOKUP(A82,'DB（シナリオ）'!$A$2:$R$217,15,FALSE)="","",VLOOKUP(A82,'DB（シナリオ）'!$A$2:$R$217,15,FALSE))</f>
        <v>夫、娘(2歳）</v>
      </c>
      <c r="O82" s="21" t="str">
        <f>IF(VLOOKUP(A82,'DB（シナリオ）'!$A$2:$R$217,16,FALSE)="","",VLOOKUP(A82,'DB（シナリオ）'!$A$2:$R$217,16,FALSE))</f>
        <v>夫：無事、娘：保育園で負傷</v>
      </c>
      <c r="P82" s="21" t="str">
        <f>IF(VLOOKUP(A82,'DB（シナリオ）'!$A$2:$R$217,17,FALSE)="","",VLOOKUP(A82,'DB（シナリオ）'!$A$2:$R$217,17,FALSE))</f>
        <v/>
      </c>
      <c r="Q82" s="26" t="str">
        <f>IF(VLOOKUP(A82,'DB（シナリオ）'!$A$2:$R$217,18,FALSE)="","",VLOOKUP(A82,'DB（シナリオ）'!$A$2:$R$217,18,FALSE))</f>
        <v/>
      </c>
    </row>
    <row r="83" spans="1:17" ht="56.25" customHeight="1" x14ac:dyDescent="0.2">
      <c r="A83" s="21">
        <f t="shared" si="1"/>
        <v>182</v>
      </c>
      <c r="B83" s="21" t="str">
        <f>IF(VLOOKUP(A83,'DB（シナリオ）'!$A$2:$R$217,2,FALSE)="","",VLOOKUP(A83,'DB（シナリオ）'!$A$2:$R$217,2,FALSE))</f>
        <v>営業部</v>
      </c>
      <c r="C83" s="22" t="str">
        <f>IF(VLOOKUP(A83,'DB（シナリオ）'!$A$2:$R$217,3,FALSE)="","",VLOOKUP(A83,'DB（シナリオ）'!$A$2:$R$217,3,FALSE))</f>
        <v>営業２課</v>
      </c>
      <c r="D83" s="21" t="str">
        <f>IF(VLOOKUP(A83,'DB（シナリオ）'!$A$2:$R$217,4,FALSE)="","",VLOOKUP(A83,'DB（シナリオ）'!$A$2:$R$217,4,FALSE))</f>
        <v/>
      </c>
      <c r="E83" s="22" t="str">
        <f>IF(VLOOKUP(A83,'DB（シナリオ）'!$A$2:$R$217,5,FALSE)="","",VLOOKUP(A83,'DB（シナリオ）'!$A$2:$R$217,5,FALSE))</f>
        <v>市原</v>
      </c>
      <c r="F83" s="22" t="str">
        <f>IF(VLOOKUP(A83,'DB（シナリオ）'!$A$2:$R$217,6,FALSE)="","",VLOOKUP(A83,'DB（シナリオ）'!$A$2:$R$217,6,FALSE))</f>
        <v>女</v>
      </c>
      <c r="G83" s="22">
        <f>IF(VLOOKUP(A83,'DB（シナリオ）'!$A$2:$R$217,7,FALSE)="","",VLOOKUP(A83,'DB（シナリオ）'!$A$2:$R$217,7,FALSE))</f>
        <v>25</v>
      </c>
      <c r="H83" s="45" t="s">
        <v>1689</v>
      </c>
      <c r="I83" s="21" t="str">
        <f>IF(VLOOKUP(A83,'DB（シナリオ）'!$A$2:$R$217,9,FALSE)="","",VLOOKUP(A83,'DB（シナリオ）'!$A$2:$R$217,9,FALSE))</f>
        <v/>
      </c>
      <c r="J83" s="22" t="s">
        <v>1696</v>
      </c>
      <c r="K83" s="21" t="str">
        <f>IF(VLOOKUP(A83,'DB（シナリオ）'!$A$2:$R$217,11,FALSE)="","",VLOOKUP(A83,'DB（シナリオ）'!$A$2:$R$217,11,FALSE))</f>
        <v>はまべ市</v>
      </c>
      <c r="L83" s="21" t="str">
        <f>IF(VLOOKUP(A83,'DB（シナリオ）'!$A$2:$R$217,12,FALSE)="","",VLOOKUP(A83,'DB（シナリオ）'!$A$2:$R$217,12,FALSE))</f>
        <v>南北線しゃち駅</v>
      </c>
      <c r="M83" s="21">
        <f>IF(VLOOKUP(A83,'DB（シナリオ）'!$A$2:$R$217,13,FALSE)="","",VLOOKUP(A83,'DB（シナリオ）'!$A$2:$R$217,13,FALSE))</f>
        <v>18</v>
      </c>
      <c r="N83" s="21" t="str">
        <f>IF(VLOOKUP(A83,'DB（シナリオ）'!$A$2:$R$217,15,FALSE)="","",VLOOKUP(A83,'DB（シナリオ）'!$A$2:$R$217,15,FALSE))</f>
        <v>独身、一人暮らし</v>
      </c>
      <c r="O83" s="21" t="str">
        <f>IF(VLOOKUP(A83,'DB（シナリオ）'!$A$2:$R$217,16,FALSE)="","",VLOOKUP(A83,'DB（シナリオ）'!$A$2:$R$217,16,FALSE))</f>
        <v/>
      </c>
      <c r="P83" s="21" t="str">
        <f>IF(VLOOKUP(A83,'DB（シナリオ）'!$A$2:$R$217,17,FALSE)="","",VLOOKUP(A83,'DB（シナリオ）'!$A$2:$R$217,17,FALSE))</f>
        <v/>
      </c>
      <c r="Q83" s="26" t="str">
        <f>IF(VLOOKUP(A83,'DB（シナリオ）'!$A$2:$R$217,18,FALSE)="","",VLOOKUP(A83,'DB（シナリオ）'!$A$2:$R$217,18,FALSE))</f>
        <v/>
      </c>
    </row>
    <row r="84" spans="1:17" ht="56.25" customHeight="1" x14ac:dyDescent="0.2">
      <c r="A84" s="21">
        <f t="shared" si="1"/>
        <v>183</v>
      </c>
      <c r="B84" s="21" t="str">
        <f>IF(VLOOKUP(A84,'DB（シナリオ）'!$A$2:$R$217,2,FALSE)="","",VLOOKUP(A84,'DB（シナリオ）'!$A$2:$R$217,2,FALSE))</f>
        <v>営業部</v>
      </c>
      <c r="C84" s="22" t="str">
        <f>IF(VLOOKUP(A84,'DB（シナリオ）'!$A$2:$R$217,3,FALSE)="","",VLOOKUP(A84,'DB（シナリオ）'!$A$2:$R$217,3,FALSE))</f>
        <v>営業２課</v>
      </c>
      <c r="D84" s="21" t="str">
        <f>IF(VLOOKUP(A84,'DB（シナリオ）'!$A$2:$R$217,4,FALSE)="","",VLOOKUP(A84,'DB（シナリオ）'!$A$2:$R$217,4,FALSE))</f>
        <v/>
      </c>
      <c r="E84" s="22" t="str">
        <f>IF(VLOOKUP(A84,'DB（シナリオ）'!$A$2:$R$217,5,FALSE)="","",VLOOKUP(A84,'DB（シナリオ）'!$A$2:$R$217,5,FALSE))</f>
        <v>宮崎</v>
      </c>
      <c r="F84" s="22" t="str">
        <f>IF(VLOOKUP(A84,'DB（シナリオ）'!$A$2:$R$217,6,FALSE)="","",VLOOKUP(A84,'DB（シナリオ）'!$A$2:$R$217,6,FALSE))</f>
        <v>男</v>
      </c>
      <c r="G84" s="22">
        <f>IF(VLOOKUP(A84,'DB（シナリオ）'!$A$2:$R$217,7,FALSE)="","",VLOOKUP(A84,'DB（シナリオ）'!$A$2:$R$217,7,FALSE))</f>
        <v>31</v>
      </c>
      <c r="H84" s="45" t="str">
        <f>IF(VLOOKUP(A84,'DB（シナリオ）'!$A$2:$R$217,8,FALSE)="","",VLOOKUP(A84,'DB（シナリオ）'!$A$2:$R$217,8,FALSE))</f>
        <v>在館</v>
      </c>
      <c r="I84" s="21" t="str">
        <f>IF(VLOOKUP(A84,'DB（シナリオ）'!$A$2:$R$217,9,FALSE)="","",VLOOKUP(A84,'DB（シナリオ）'!$A$2:$R$217,9,FALSE))</f>
        <v/>
      </c>
      <c r="J84" s="22" t="str">
        <f>IF(VLOOKUP(A84,'DB（シナリオ）'!$A$2:$R$217,10,FALSE)="","",VLOOKUP(A84,'DB（シナリオ）'!$A$2:$R$217,10,FALSE))</f>
        <v>社内におり、無事</v>
      </c>
      <c r="K84" s="21" t="str">
        <f>IF(VLOOKUP(A84,'DB（シナリオ）'!$A$2:$R$217,11,FALSE)="","",VLOOKUP(A84,'DB（シナリオ）'!$A$2:$R$217,11,FALSE))</f>
        <v>ひがしの市</v>
      </c>
      <c r="L84" s="21" t="str">
        <f>IF(VLOOKUP(A84,'DB（シナリオ）'!$A$2:$R$217,12,FALSE)="","",VLOOKUP(A84,'DB（シナリオ）'!$A$2:$R$217,12,FALSE))</f>
        <v>南北線イチゴ駅</v>
      </c>
      <c r="M84" s="21">
        <f>IF(VLOOKUP(A84,'DB（シナリオ）'!$A$2:$R$217,13,FALSE)="","",VLOOKUP(A84,'DB（シナリオ）'!$A$2:$R$217,13,FALSE))</f>
        <v>5</v>
      </c>
      <c r="N84" s="21" t="str">
        <f>IF(VLOOKUP(A84,'DB（シナリオ）'!$A$2:$R$217,15,FALSE)="","",VLOOKUP(A84,'DB（シナリオ）'!$A$2:$R$217,15,FALSE))</f>
        <v>夫、息子(4歳）</v>
      </c>
      <c r="O84" s="21" t="str">
        <f>IF(VLOOKUP(A84,'DB（シナリオ）'!$A$2:$R$217,16,FALSE)="","",VLOOKUP(A84,'DB（シナリオ）'!$A$2:$R$217,16,FALSE))</f>
        <v>夫：連絡とれず、息子：保育園で無事</v>
      </c>
      <c r="P84" s="21" t="str">
        <f>IF(VLOOKUP(A84,'DB（シナリオ）'!$A$2:$R$217,17,FALSE)="","",VLOOKUP(A84,'DB（シナリオ）'!$A$2:$R$217,17,FALSE))</f>
        <v/>
      </c>
      <c r="Q84" s="26" t="str">
        <f>IF(VLOOKUP(A84,'DB（シナリオ）'!$A$2:$R$217,18,FALSE)="","",VLOOKUP(A84,'DB（シナリオ）'!$A$2:$R$217,18,FALSE))</f>
        <v/>
      </c>
    </row>
    <row r="85" spans="1:17" ht="56.25" customHeight="1" x14ac:dyDescent="0.2">
      <c r="A85" s="21">
        <f t="shared" si="1"/>
        <v>184</v>
      </c>
      <c r="B85" s="21" t="str">
        <f>IF(VLOOKUP(A85,'DB（シナリオ）'!$A$2:$R$217,2,FALSE)="","",VLOOKUP(A85,'DB（シナリオ）'!$A$2:$R$217,2,FALSE))</f>
        <v>営業部</v>
      </c>
      <c r="C85" s="22" t="str">
        <f>IF(VLOOKUP(A85,'DB（シナリオ）'!$A$2:$R$217,3,FALSE)="","",VLOOKUP(A85,'DB（シナリオ）'!$A$2:$R$217,3,FALSE))</f>
        <v>営業２課</v>
      </c>
      <c r="D85" s="21" t="str">
        <f>IF(VLOOKUP(A85,'DB（シナリオ）'!$A$2:$R$217,4,FALSE)="","",VLOOKUP(A85,'DB（シナリオ）'!$A$2:$R$217,4,FALSE))</f>
        <v/>
      </c>
      <c r="E85" s="22" t="str">
        <f>IF(VLOOKUP(A85,'DB（シナリオ）'!$A$2:$R$217,5,FALSE)="","",VLOOKUP(A85,'DB（シナリオ）'!$A$2:$R$217,5,FALSE))</f>
        <v>長崎</v>
      </c>
      <c r="F85" s="22" t="str">
        <f>IF(VLOOKUP(A85,'DB（シナリオ）'!$A$2:$R$217,6,FALSE)="","",VLOOKUP(A85,'DB（シナリオ）'!$A$2:$R$217,6,FALSE))</f>
        <v>女</v>
      </c>
      <c r="G85" s="22">
        <f>IF(VLOOKUP(A85,'DB（シナリオ）'!$A$2:$R$217,7,FALSE)="","",VLOOKUP(A85,'DB（シナリオ）'!$A$2:$R$217,7,FALSE))</f>
        <v>40</v>
      </c>
      <c r="H85" s="45" t="str">
        <f>IF(VLOOKUP(A85,'DB（シナリオ）'!$A$2:$R$217,8,FALSE)="","",VLOOKUP(A85,'DB（シナリオ）'!$A$2:$R$217,8,FALSE))</f>
        <v>在館</v>
      </c>
      <c r="I85" s="21" t="str">
        <f>IF(VLOOKUP(A85,'DB（シナリオ）'!$A$2:$R$217,9,FALSE)="","",VLOOKUP(A85,'DB（シナリオ）'!$A$2:$R$217,9,FALSE))</f>
        <v/>
      </c>
      <c r="J85" s="22" t="str">
        <f>IF(VLOOKUP(A85,'DB（シナリオ）'!$A$2:$R$217,10,FALSE)="","",VLOOKUP(A85,'DB（シナリオ）'!$A$2:$R$217,10,FALSE))</f>
        <v>社内におり、無事</v>
      </c>
      <c r="K85" s="21" t="str">
        <f>IF(VLOOKUP(A85,'DB（シナリオ）'!$A$2:$R$217,11,FALSE)="","",VLOOKUP(A85,'DB（シナリオ）'!$A$2:$R$217,11,FALSE))</f>
        <v>ひがしの市</v>
      </c>
      <c r="L85" s="21" t="str">
        <f>IF(VLOOKUP(A85,'DB（シナリオ）'!$A$2:$R$217,12,FALSE)="","",VLOOKUP(A85,'DB（シナリオ）'!$A$2:$R$217,12,FALSE))</f>
        <v>中央駅</v>
      </c>
      <c r="M85" s="21">
        <f>IF(VLOOKUP(A85,'DB（シナリオ）'!$A$2:$R$217,13,FALSE)="","",VLOOKUP(A85,'DB（シナリオ）'!$A$2:$R$217,13,FALSE))</f>
        <v>2</v>
      </c>
      <c r="N85" s="21" t="str">
        <f>IF(VLOOKUP(A85,'DB（シナリオ）'!$A$2:$R$217,15,FALSE)="","",VLOOKUP(A85,'DB（シナリオ）'!$A$2:$R$217,15,FALSE))</f>
        <v>夫、息子(10歳）</v>
      </c>
      <c r="O85" s="21" t="str">
        <f>IF(VLOOKUP(A85,'DB（シナリオ）'!$A$2:$R$217,16,FALSE)="","",VLOOKUP(A85,'DB（シナリオ）'!$A$2:$R$217,16,FALSE))</f>
        <v>全員無事</v>
      </c>
      <c r="P85" s="21" t="str">
        <f>IF(VLOOKUP(A85,'DB（シナリオ）'!$A$2:$R$217,17,FALSE)="","",VLOOKUP(A85,'DB（シナリオ）'!$A$2:$R$217,17,FALSE))</f>
        <v/>
      </c>
      <c r="Q85" s="26" t="str">
        <f>IF(VLOOKUP(A85,'DB（シナリオ）'!$A$2:$R$217,18,FALSE)="","",VLOOKUP(A85,'DB（シナリオ）'!$A$2:$R$217,18,FALSE))</f>
        <v/>
      </c>
    </row>
    <row r="86" spans="1:17" ht="56.25" customHeight="1" x14ac:dyDescent="0.2">
      <c r="A86" s="21">
        <f t="shared" si="1"/>
        <v>185</v>
      </c>
      <c r="B86" s="21" t="str">
        <f>IF(VLOOKUP(A86,'DB（シナリオ）'!$A$2:$R$217,2,FALSE)="","",VLOOKUP(A86,'DB（シナリオ）'!$A$2:$R$217,2,FALSE))</f>
        <v>営業部</v>
      </c>
      <c r="C86" s="22" t="str">
        <f>IF(VLOOKUP(A86,'DB（シナリオ）'!$A$2:$R$217,3,FALSE)="","",VLOOKUP(A86,'DB（シナリオ）'!$A$2:$R$217,3,FALSE))</f>
        <v>営業２課</v>
      </c>
      <c r="D86" s="21" t="str">
        <f>IF(VLOOKUP(A86,'DB（シナリオ）'!$A$2:$R$217,4,FALSE)="","",VLOOKUP(A86,'DB（シナリオ）'!$A$2:$R$217,4,FALSE))</f>
        <v/>
      </c>
      <c r="E86" s="22" t="str">
        <f>IF(VLOOKUP(A86,'DB（シナリオ）'!$A$2:$R$217,5,FALSE)="","",VLOOKUP(A86,'DB（シナリオ）'!$A$2:$R$217,5,FALSE))</f>
        <v>宮本</v>
      </c>
      <c r="F86" s="22" t="str">
        <f>IF(VLOOKUP(A86,'DB（シナリオ）'!$A$2:$R$217,6,FALSE)="","",VLOOKUP(A86,'DB（シナリオ）'!$A$2:$R$217,6,FALSE))</f>
        <v>女</v>
      </c>
      <c r="G86" s="22">
        <f>IF(VLOOKUP(A86,'DB（シナリオ）'!$A$2:$R$217,7,FALSE)="","",VLOOKUP(A86,'DB（シナリオ）'!$A$2:$R$217,7,FALSE))</f>
        <v>38</v>
      </c>
      <c r="H86" s="45" t="str">
        <f>IF(VLOOKUP(A86,'DB（シナリオ）'!$A$2:$R$217,8,FALSE)="","",VLOOKUP(A86,'DB（シナリオ）'!$A$2:$R$217,8,FALSE))</f>
        <v>在館</v>
      </c>
      <c r="I86" s="21" t="str">
        <f>IF(VLOOKUP(A86,'DB（シナリオ）'!$A$2:$R$217,9,FALSE)="","",VLOOKUP(A86,'DB（シナリオ）'!$A$2:$R$217,9,FALSE))</f>
        <v/>
      </c>
      <c r="J86" s="22" t="str">
        <f>IF(VLOOKUP(A86,'DB（シナリオ）'!$A$2:$R$217,10,FALSE)="","",VLOOKUP(A86,'DB（シナリオ）'!$A$2:$R$217,10,FALSE))</f>
        <v>社内におり、無事</v>
      </c>
      <c r="K86" s="21" t="str">
        <f>IF(VLOOKUP(A86,'DB（シナリオ）'!$A$2:$R$217,11,FALSE)="","",VLOOKUP(A86,'DB（シナリオ）'!$A$2:$R$217,11,FALSE))</f>
        <v>ひがしの市</v>
      </c>
      <c r="L86" s="21" t="str">
        <f>IF(VLOOKUP(A86,'DB（シナリオ）'!$A$2:$R$217,12,FALSE)="","",VLOOKUP(A86,'DB（シナリオ）'!$A$2:$R$217,12,FALSE))</f>
        <v>南北線リンゴ駅</v>
      </c>
      <c r="M86" s="21">
        <f>IF(VLOOKUP(A86,'DB（シナリオ）'!$A$2:$R$217,13,FALSE)="","",VLOOKUP(A86,'DB（シナリオ）'!$A$2:$R$217,13,FALSE))</f>
        <v>12</v>
      </c>
      <c r="N86" s="21" t="str">
        <f>IF(VLOOKUP(A86,'DB（シナリオ）'!$A$2:$R$217,15,FALSE)="","",VLOOKUP(A86,'DB（シナリオ）'!$A$2:$R$217,15,FALSE))</f>
        <v>夫、息子(12歳）</v>
      </c>
      <c r="O86" s="21" t="str">
        <f>IF(VLOOKUP(A86,'DB（シナリオ）'!$A$2:$R$217,16,FALSE)="","",VLOOKUP(A86,'DB（シナリオ）'!$A$2:$R$217,16,FALSE))</f>
        <v>全員無事</v>
      </c>
      <c r="P86" s="21" t="str">
        <f>IF(VLOOKUP(A86,'DB（シナリオ）'!$A$2:$R$217,17,FALSE)="","",VLOOKUP(A86,'DB（シナリオ）'!$A$2:$R$217,17,FALSE))</f>
        <v/>
      </c>
      <c r="Q86" s="26" t="str">
        <f>IF(VLOOKUP(A86,'DB（シナリオ）'!$A$2:$R$217,18,FALSE)="","",VLOOKUP(A86,'DB（シナリオ）'!$A$2:$R$217,18,FALSE))</f>
        <v/>
      </c>
    </row>
    <row r="87" spans="1:17" ht="56.25" customHeight="1" x14ac:dyDescent="0.2">
      <c r="A87" s="21">
        <f t="shared" si="1"/>
        <v>186</v>
      </c>
      <c r="B87" s="21" t="str">
        <f>IF(VLOOKUP(A87,'DB（シナリオ）'!$A$2:$R$217,2,FALSE)="","",VLOOKUP(A87,'DB（シナリオ）'!$A$2:$R$217,2,FALSE))</f>
        <v>営業部</v>
      </c>
      <c r="C87" s="22" t="str">
        <f>IF(VLOOKUP(A87,'DB（シナリオ）'!$A$2:$R$217,3,FALSE)="","",VLOOKUP(A87,'DB（シナリオ）'!$A$2:$R$217,3,FALSE))</f>
        <v>営業２課</v>
      </c>
      <c r="D87" s="21" t="str">
        <f>IF(VLOOKUP(A87,'DB（シナリオ）'!$A$2:$R$217,4,FALSE)="","",VLOOKUP(A87,'DB（シナリオ）'!$A$2:$R$217,4,FALSE))</f>
        <v/>
      </c>
      <c r="E87" s="22" t="str">
        <f>IF(VLOOKUP(A87,'DB（シナリオ）'!$A$2:$R$217,5,FALSE)="","",VLOOKUP(A87,'DB（シナリオ）'!$A$2:$R$217,5,FALSE))</f>
        <v>佐賀</v>
      </c>
      <c r="F87" s="22" t="str">
        <f>IF(VLOOKUP(A87,'DB（シナリオ）'!$A$2:$R$217,6,FALSE)="","",VLOOKUP(A87,'DB（シナリオ）'!$A$2:$R$217,6,FALSE))</f>
        <v>女</v>
      </c>
      <c r="G87" s="22">
        <f>IF(VLOOKUP(A87,'DB（シナリオ）'!$A$2:$R$217,7,FALSE)="","",VLOOKUP(A87,'DB（シナリオ）'!$A$2:$R$217,7,FALSE))</f>
        <v>24</v>
      </c>
      <c r="H87" s="45" t="str">
        <f>IF(VLOOKUP(A87,'DB（シナリオ）'!$A$2:$R$217,8,FALSE)="","",VLOOKUP(A87,'DB（シナリオ）'!$A$2:$R$217,8,FALSE))</f>
        <v>在館</v>
      </c>
      <c r="I87" s="21" t="str">
        <f>IF(VLOOKUP(A87,'DB（シナリオ）'!$A$2:$R$217,9,FALSE)="","",VLOOKUP(A87,'DB（シナリオ）'!$A$2:$R$217,9,FALSE))</f>
        <v/>
      </c>
      <c r="J87" s="22" t="str">
        <f>IF(VLOOKUP(A87,'DB（シナリオ）'!$A$2:$R$217,10,FALSE)="","",VLOOKUP(A87,'DB（シナリオ）'!$A$2:$R$217,10,FALSE))</f>
        <v>社内におり、無事</v>
      </c>
      <c r="K87" s="21" t="str">
        <f>IF(VLOOKUP(A87,'DB（シナリオ）'!$A$2:$R$217,11,FALSE)="","",VLOOKUP(A87,'DB（シナリオ）'!$A$2:$R$217,11,FALSE))</f>
        <v>にしやま市</v>
      </c>
      <c r="L87" s="21" t="str">
        <f>IF(VLOOKUP(A87,'DB（シナリオ）'!$A$2:$R$217,12,FALSE)="","",VLOOKUP(A87,'DB（シナリオ）'!$A$2:$R$217,12,FALSE))</f>
        <v>東西線てんとう駅</v>
      </c>
      <c r="M87" s="21">
        <f>IF(VLOOKUP(A87,'DB（シナリオ）'!$A$2:$R$217,13,FALSE)="","",VLOOKUP(A87,'DB（シナリオ）'!$A$2:$R$217,13,FALSE))</f>
        <v>10</v>
      </c>
      <c r="N87" s="21" t="str">
        <f>IF(VLOOKUP(A87,'DB（シナリオ）'!$A$2:$R$217,15,FALSE)="","",VLOOKUP(A87,'DB（シナリオ）'!$A$2:$R$217,15,FALSE))</f>
        <v>夫</v>
      </c>
      <c r="O87" s="21" t="str">
        <f>IF(VLOOKUP(A87,'DB（シナリオ）'!$A$2:$R$217,16,FALSE)="","",VLOOKUP(A87,'DB（シナリオ）'!$A$2:$R$217,16,FALSE))</f>
        <v>無事</v>
      </c>
      <c r="P87" s="21" t="str">
        <f>IF(VLOOKUP(A87,'DB（シナリオ）'!$A$2:$R$217,17,FALSE)="","",VLOOKUP(A87,'DB（シナリオ）'!$A$2:$R$217,17,FALSE))</f>
        <v/>
      </c>
      <c r="Q87" s="26" t="str">
        <f>IF(VLOOKUP(A87,'DB（シナリオ）'!$A$2:$R$217,18,FALSE)="","",VLOOKUP(A87,'DB（シナリオ）'!$A$2:$R$217,18,FALSE))</f>
        <v/>
      </c>
    </row>
    <row r="88" spans="1:17" ht="56.25" customHeight="1" x14ac:dyDescent="0.2">
      <c r="A88" s="21">
        <f t="shared" si="1"/>
        <v>187</v>
      </c>
      <c r="B88" s="21" t="str">
        <f>IF(VLOOKUP(A88,'DB（シナリオ）'!$A$2:$R$217,2,FALSE)="","",VLOOKUP(A88,'DB（シナリオ）'!$A$2:$R$217,2,FALSE))</f>
        <v>営業部</v>
      </c>
      <c r="C88" s="22" t="str">
        <f>IF(VLOOKUP(A88,'DB（シナリオ）'!$A$2:$R$217,3,FALSE)="","",VLOOKUP(A88,'DB（シナリオ）'!$A$2:$R$217,3,FALSE))</f>
        <v>営業２課</v>
      </c>
      <c r="D88" s="21" t="str">
        <f>IF(VLOOKUP(A88,'DB（シナリオ）'!$A$2:$R$217,4,FALSE)="","",VLOOKUP(A88,'DB（シナリオ）'!$A$2:$R$217,4,FALSE))</f>
        <v>営業事務</v>
      </c>
      <c r="E88" s="22" t="str">
        <f>IF(VLOOKUP(A88,'DB（シナリオ）'!$A$2:$R$217,5,FALSE)="","",VLOOKUP(A88,'DB（シナリオ）'!$A$2:$R$217,5,FALSE))</f>
        <v>内田</v>
      </c>
      <c r="F88" s="22" t="str">
        <f>IF(VLOOKUP(A88,'DB（シナリオ）'!$A$2:$R$217,6,FALSE)="","",VLOOKUP(A88,'DB（シナリオ）'!$A$2:$R$217,6,FALSE))</f>
        <v>女</v>
      </c>
      <c r="G88" s="22">
        <f>IF(VLOOKUP(A88,'DB（シナリオ）'!$A$2:$R$217,7,FALSE)="","",VLOOKUP(A88,'DB（シナリオ）'!$A$2:$R$217,7,FALSE))</f>
        <v>24</v>
      </c>
      <c r="H88" s="45" t="str">
        <f>IF(VLOOKUP(A88,'DB（シナリオ）'!$A$2:$R$217,8,FALSE)="","",VLOOKUP(A88,'DB（シナリオ）'!$A$2:$R$217,8,FALSE))</f>
        <v>在館</v>
      </c>
      <c r="I88" s="21" t="str">
        <f>IF(VLOOKUP(A88,'DB（シナリオ）'!$A$2:$R$217,9,FALSE)="","",VLOOKUP(A88,'DB（シナリオ）'!$A$2:$R$217,9,FALSE))</f>
        <v/>
      </c>
      <c r="J88" s="22" t="str">
        <f>IF(VLOOKUP(A88,'DB（シナリオ）'!$A$2:$R$217,10,FALSE)="","",VLOOKUP(A88,'DB（シナリオ）'!$A$2:$R$217,10,FALSE))</f>
        <v>社内におり、無事</v>
      </c>
      <c r="K88" s="21" t="str">
        <f>IF(VLOOKUP(A88,'DB（シナリオ）'!$A$2:$R$217,11,FALSE)="","",VLOOKUP(A88,'DB（シナリオ）'!$A$2:$R$217,11,FALSE))</f>
        <v>ひがしの市</v>
      </c>
      <c r="L88" s="21" t="str">
        <f>IF(VLOOKUP(A88,'DB（シナリオ）'!$A$2:$R$217,12,FALSE)="","",VLOOKUP(A88,'DB（シナリオ）'!$A$2:$R$217,12,FALSE))</f>
        <v>南北線メロン駅</v>
      </c>
      <c r="M88" s="21">
        <f>IF(VLOOKUP(A88,'DB（シナリオ）'!$A$2:$R$217,13,FALSE)="","",VLOOKUP(A88,'DB（シナリオ）'!$A$2:$R$217,13,FALSE))</f>
        <v>15</v>
      </c>
      <c r="N88" s="21" t="str">
        <f>IF(VLOOKUP(A88,'DB（シナリオ）'!$A$2:$R$217,15,FALSE)="","",VLOOKUP(A88,'DB（シナリオ）'!$A$2:$R$217,15,FALSE))</f>
        <v>1人暮らし。猫２匹と暮らしている。</v>
      </c>
      <c r="O88" s="21" t="str">
        <f>IF(VLOOKUP(A88,'DB（シナリオ）'!$A$2:$R$217,16,FALSE)="","",VLOOKUP(A88,'DB（シナリオ）'!$A$2:$R$217,16,FALSE))</f>
        <v/>
      </c>
      <c r="P88" s="21" t="str">
        <f>IF(VLOOKUP(A88,'DB（シナリオ）'!$A$2:$R$217,17,FALSE)="","",VLOOKUP(A88,'DB（シナリオ）'!$A$2:$R$217,17,FALSE))</f>
        <v/>
      </c>
      <c r="Q88" s="26" t="str">
        <f>IF(VLOOKUP(A88,'DB（シナリオ）'!$A$2:$R$217,18,FALSE)="","",VLOOKUP(A88,'DB（シナリオ）'!$A$2:$R$217,18,FALSE))</f>
        <v/>
      </c>
    </row>
    <row r="89" spans="1:17" ht="56.25" customHeight="1" x14ac:dyDescent="0.2">
      <c r="A89" s="21">
        <f t="shared" si="1"/>
        <v>188</v>
      </c>
      <c r="B89" s="21" t="str">
        <f>IF(VLOOKUP(A89,'DB（シナリオ）'!$A$2:$R$217,2,FALSE)="","",VLOOKUP(A89,'DB（シナリオ）'!$A$2:$R$217,2,FALSE))</f>
        <v>営業部</v>
      </c>
      <c r="C89" s="22" t="str">
        <f>IF(VLOOKUP(A89,'DB（シナリオ）'!$A$2:$R$217,3,FALSE)="","",VLOOKUP(A89,'DB（シナリオ）'!$A$2:$R$217,3,FALSE))</f>
        <v>営業２課</v>
      </c>
      <c r="D89" s="21" t="str">
        <f>IF(VLOOKUP(A89,'DB（シナリオ）'!$A$2:$R$217,4,FALSE)="","",VLOOKUP(A89,'DB（シナリオ）'!$A$2:$R$217,4,FALSE))</f>
        <v>営業事務</v>
      </c>
      <c r="E89" s="22" t="str">
        <f>IF(VLOOKUP(A89,'DB（シナリオ）'!$A$2:$R$217,5,FALSE)="","",VLOOKUP(A89,'DB（シナリオ）'!$A$2:$R$217,5,FALSE))</f>
        <v>香川</v>
      </c>
      <c r="F89" s="22" t="str">
        <f>IF(VLOOKUP(A89,'DB（シナリオ）'!$A$2:$R$217,6,FALSE)="","",VLOOKUP(A89,'DB（シナリオ）'!$A$2:$R$217,6,FALSE))</f>
        <v>女</v>
      </c>
      <c r="G89" s="22">
        <f>IF(VLOOKUP(A89,'DB（シナリオ）'!$A$2:$R$217,7,FALSE)="","",VLOOKUP(A89,'DB（シナリオ）'!$A$2:$R$217,7,FALSE))</f>
        <v>29</v>
      </c>
      <c r="H89" s="45" t="s">
        <v>1689</v>
      </c>
      <c r="I89" s="21" t="str">
        <f>IF(VLOOKUP(A89,'DB（シナリオ）'!$A$2:$R$217,9,FALSE)="","",VLOOKUP(A89,'DB（シナリオ）'!$A$2:$R$217,9,FALSE))</f>
        <v/>
      </c>
      <c r="J89" s="22" t="s">
        <v>1690</v>
      </c>
      <c r="K89" s="21" t="str">
        <f>IF(VLOOKUP(A89,'DB（シナリオ）'!$A$2:$R$217,11,FALSE)="","",VLOOKUP(A89,'DB（シナリオ）'!$A$2:$R$217,11,FALSE))</f>
        <v>ひがしの市</v>
      </c>
      <c r="L89" s="21" t="str">
        <f>IF(VLOOKUP(A89,'DB（シナリオ）'!$A$2:$R$217,12,FALSE)="","",VLOOKUP(A89,'DB（シナリオ）'!$A$2:$R$217,12,FALSE))</f>
        <v>東西線キツネ駅</v>
      </c>
      <c r="M89" s="21">
        <f>IF(VLOOKUP(A89,'DB（シナリオ）'!$A$2:$R$217,13,FALSE)="","",VLOOKUP(A89,'DB（シナリオ）'!$A$2:$R$217,13,FALSE))</f>
        <v>15</v>
      </c>
      <c r="N89" s="21" t="str">
        <f>IF(VLOOKUP(A89,'DB（シナリオ）'!$A$2:$R$217,15,FALSE)="","",VLOOKUP(A89,'DB（シナリオ）'!$A$2:$R$217,15,FALSE))</f>
        <v>独身、一人暮らし</v>
      </c>
      <c r="O89" s="21" t="str">
        <f>IF(VLOOKUP(A89,'DB（シナリオ）'!$A$2:$R$217,16,FALSE)="","",VLOOKUP(A89,'DB（シナリオ）'!$A$2:$R$217,16,FALSE))</f>
        <v/>
      </c>
      <c r="P89" s="21" t="str">
        <f>IF(VLOOKUP(A89,'DB（シナリオ）'!$A$2:$R$217,17,FALSE)="","",VLOOKUP(A89,'DB（シナリオ）'!$A$2:$R$217,17,FALSE))</f>
        <v/>
      </c>
      <c r="Q89" s="26" t="str">
        <f>IF(VLOOKUP(A89,'DB（シナリオ）'!$A$2:$R$217,18,FALSE)="","",VLOOKUP(A89,'DB（シナリオ）'!$A$2:$R$217,18,FALSE))</f>
        <v/>
      </c>
    </row>
    <row r="90" spans="1:17" ht="56.25" customHeight="1" x14ac:dyDescent="0.2">
      <c r="A90" s="21">
        <f t="shared" si="1"/>
        <v>189</v>
      </c>
      <c r="B90" s="21" t="str">
        <f>IF(VLOOKUP(A90,'DB（シナリオ）'!$A$2:$R$217,2,FALSE)="","",VLOOKUP(A90,'DB（シナリオ）'!$A$2:$R$217,2,FALSE))</f>
        <v>営業部</v>
      </c>
      <c r="C90" s="22" t="str">
        <f>IF(VLOOKUP(A90,'DB（シナリオ）'!$A$2:$R$217,3,FALSE)="","",VLOOKUP(A90,'DB（シナリオ）'!$A$2:$R$217,3,FALSE))</f>
        <v>営業２課</v>
      </c>
      <c r="D90" s="21" t="str">
        <f>IF(VLOOKUP(A90,'DB（シナリオ）'!$A$2:$R$217,4,FALSE)="","",VLOOKUP(A90,'DB（シナリオ）'!$A$2:$R$217,4,FALSE))</f>
        <v>派遣社員</v>
      </c>
      <c r="E90" s="22" t="str">
        <f>IF(VLOOKUP(A90,'DB（シナリオ）'!$A$2:$R$217,5,FALSE)="","",VLOOKUP(A90,'DB（シナリオ）'!$A$2:$R$217,5,FALSE))</f>
        <v>高知</v>
      </c>
      <c r="F90" s="22" t="str">
        <f>IF(VLOOKUP(A90,'DB（シナリオ）'!$A$2:$R$217,6,FALSE)="","",VLOOKUP(A90,'DB（シナリオ）'!$A$2:$R$217,6,FALSE))</f>
        <v>女</v>
      </c>
      <c r="G90" s="22">
        <f>IF(VLOOKUP(A90,'DB（シナリオ）'!$A$2:$R$217,7,FALSE)="","",VLOOKUP(A90,'DB（シナリオ）'!$A$2:$R$217,7,FALSE))</f>
        <v>28</v>
      </c>
      <c r="H90" s="45" t="str">
        <f>IF(VLOOKUP(A90,'DB（シナリオ）'!$A$2:$R$217,8,FALSE)="","",VLOOKUP(A90,'DB（シナリオ）'!$A$2:$R$217,8,FALSE))</f>
        <v>在館</v>
      </c>
      <c r="I90" s="21" t="str">
        <f>IF(VLOOKUP(A90,'DB（シナリオ）'!$A$2:$R$217,9,FALSE)="","",VLOOKUP(A90,'DB（シナリオ）'!$A$2:$R$217,9,FALSE))</f>
        <v/>
      </c>
      <c r="J90" s="22" t="str">
        <f>IF(VLOOKUP(A90,'DB（シナリオ）'!$A$2:$R$217,10,FALSE)="","",VLOOKUP(A90,'DB（シナリオ）'!$A$2:$R$217,10,FALSE))</f>
        <v>社内におり、無事</v>
      </c>
      <c r="K90" s="21" t="str">
        <f>IF(VLOOKUP(A90,'DB（シナリオ）'!$A$2:$R$217,11,FALSE)="","",VLOOKUP(A90,'DB（シナリオ）'!$A$2:$R$217,11,FALSE))</f>
        <v>ひがしの市</v>
      </c>
      <c r="L90" s="21" t="str">
        <f>IF(VLOOKUP(A90,'DB（シナリオ）'!$A$2:$R$217,12,FALSE)="","",VLOOKUP(A90,'DB（シナリオ）'!$A$2:$R$217,12,FALSE))</f>
        <v>東西線シカ駅</v>
      </c>
      <c r="M90" s="21">
        <f>IF(VLOOKUP(A90,'DB（シナリオ）'!$A$2:$R$217,13,FALSE)="","",VLOOKUP(A90,'DB（シナリオ）'!$A$2:$R$217,13,FALSE))</f>
        <v>18</v>
      </c>
      <c r="N90" s="21" t="str">
        <f>IF(VLOOKUP(A90,'DB（シナリオ）'!$A$2:$R$217,15,FALSE)="","",VLOOKUP(A90,'DB（シナリオ）'!$A$2:$R$217,15,FALSE))</f>
        <v>夫</v>
      </c>
      <c r="O90" s="21" t="str">
        <f>IF(VLOOKUP(A90,'DB（シナリオ）'!$A$2:$R$217,16,FALSE)="","",VLOOKUP(A90,'DB（シナリオ）'!$A$2:$R$217,16,FALSE))</f>
        <v>無事</v>
      </c>
      <c r="P90" s="21" t="str">
        <f>IF(VLOOKUP(A90,'DB（シナリオ）'!$A$2:$R$217,17,FALSE)="","",VLOOKUP(A90,'DB（シナリオ）'!$A$2:$R$217,17,FALSE))</f>
        <v/>
      </c>
      <c r="Q90" s="26" t="str">
        <f>IF(VLOOKUP(A90,'DB（シナリオ）'!$A$2:$R$217,18,FALSE)="","",VLOOKUP(A90,'DB（シナリオ）'!$A$2:$R$217,18,FALSE))</f>
        <v/>
      </c>
    </row>
    <row r="91" spans="1:17" ht="56.25" customHeight="1" x14ac:dyDescent="0.2">
      <c r="A91" s="21">
        <f t="shared" si="1"/>
        <v>190</v>
      </c>
      <c r="B91" s="21" t="str">
        <f>IF(VLOOKUP(A91,'DB（シナリオ）'!$A$2:$R$217,2,FALSE)="","",VLOOKUP(A91,'DB（シナリオ）'!$A$2:$R$217,2,FALSE))</f>
        <v>営業部</v>
      </c>
      <c r="C91" s="22" t="str">
        <f>IF(VLOOKUP(A91,'DB（シナリオ）'!$A$2:$R$217,3,FALSE)="","",VLOOKUP(A91,'DB（シナリオ）'!$A$2:$R$217,3,FALSE))</f>
        <v>営業２課</v>
      </c>
      <c r="D91" s="21" t="str">
        <f>IF(VLOOKUP(A91,'DB（シナリオ）'!$A$2:$R$217,4,FALSE)="","",VLOOKUP(A91,'DB（シナリオ）'!$A$2:$R$217,4,FALSE))</f>
        <v>派遣社員</v>
      </c>
      <c r="E91" s="22" t="str">
        <f>IF(VLOOKUP(A91,'DB（シナリオ）'!$A$2:$R$217,5,FALSE)="","",VLOOKUP(A91,'DB（シナリオ）'!$A$2:$R$217,5,FALSE))</f>
        <v>高木</v>
      </c>
      <c r="F91" s="22" t="str">
        <f>IF(VLOOKUP(A91,'DB（シナリオ）'!$A$2:$R$217,6,FALSE)="","",VLOOKUP(A91,'DB（シナリオ）'!$A$2:$R$217,6,FALSE))</f>
        <v>女</v>
      </c>
      <c r="G91" s="22">
        <f>IF(VLOOKUP(A91,'DB（シナリオ）'!$A$2:$R$217,7,FALSE)="","",VLOOKUP(A91,'DB（シナリオ）'!$A$2:$R$217,7,FALSE))</f>
        <v>30</v>
      </c>
      <c r="H91" s="45" t="str">
        <f>IF(VLOOKUP(A91,'DB（シナリオ）'!$A$2:$R$217,8,FALSE)="","",VLOOKUP(A91,'DB（シナリオ）'!$A$2:$R$217,8,FALSE))</f>
        <v>在館</v>
      </c>
      <c r="I91" s="21" t="str">
        <f>IF(VLOOKUP(A91,'DB（シナリオ）'!$A$2:$R$217,9,FALSE)="","",VLOOKUP(A91,'DB（シナリオ）'!$A$2:$R$217,9,FALSE))</f>
        <v/>
      </c>
      <c r="J91" s="22" t="str">
        <f>IF(VLOOKUP(A91,'DB（シナリオ）'!$A$2:$R$217,10,FALSE)="","",VLOOKUP(A91,'DB（シナリオ）'!$A$2:$R$217,10,FALSE))</f>
        <v>社内におり、無事</v>
      </c>
      <c r="K91" s="21" t="str">
        <f>IF(VLOOKUP(A91,'DB（シナリオ）'!$A$2:$R$217,11,FALSE)="","",VLOOKUP(A91,'DB（シナリオ）'!$A$2:$R$217,11,FALSE))</f>
        <v>ひがしの市</v>
      </c>
      <c r="L91" s="21" t="str">
        <f>IF(VLOOKUP(A91,'DB（シナリオ）'!$A$2:$R$217,12,FALSE)="","",VLOOKUP(A91,'DB（シナリオ）'!$A$2:$R$217,12,FALSE))</f>
        <v>東西線ウサギ駅</v>
      </c>
      <c r="M91" s="21">
        <f>IF(VLOOKUP(A91,'DB（シナリオ）'!$A$2:$R$217,13,FALSE)="","",VLOOKUP(A91,'DB（シナリオ）'!$A$2:$R$217,13,FALSE))</f>
        <v>10</v>
      </c>
      <c r="N91" s="21" t="str">
        <f>IF(VLOOKUP(A91,'DB（シナリオ）'!$A$2:$R$217,15,FALSE)="","",VLOOKUP(A91,'DB（シナリオ）'!$A$2:$R$217,15,FALSE))</f>
        <v>夫</v>
      </c>
      <c r="O91" s="21" t="str">
        <f>IF(VLOOKUP(A91,'DB（シナリオ）'!$A$2:$R$217,16,FALSE)="","",VLOOKUP(A91,'DB（シナリオ）'!$A$2:$R$217,16,FALSE))</f>
        <v>無事</v>
      </c>
      <c r="P91" s="21" t="str">
        <f>IF(VLOOKUP(A91,'DB（シナリオ）'!$A$2:$R$217,17,FALSE)="","",VLOOKUP(A91,'DB（シナリオ）'!$A$2:$R$217,17,FALSE))</f>
        <v/>
      </c>
      <c r="Q91" s="26" t="str">
        <f>IF(VLOOKUP(A91,'DB（シナリオ）'!$A$2:$R$217,18,FALSE)="","",VLOOKUP(A91,'DB（シナリオ）'!$A$2:$R$217,18,FALSE))</f>
        <v/>
      </c>
    </row>
    <row r="92" spans="1:17" ht="56.25" customHeight="1" x14ac:dyDescent="0.2">
      <c r="A92" s="21">
        <f t="shared" si="1"/>
        <v>191</v>
      </c>
      <c r="B92" s="21" t="str">
        <f>IF(VLOOKUP(A92,'DB（シナリオ）'!$A$2:$R$217,2,FALSE)="","",VLOOKUP(A92,'DB（シナリオ）'!$A$2:$R$217,2,FALSE))</f>
        <v>営業部</v>
      </c>
      <c r="C92" s="22" t="str">
        <f>IF(VLOOKUP(A92,'DB（シナリオ）'!$A$2:$R$217,3,FALSE)="","",VLOOKUP(A92,'DB（シナリオ）'!$A$2:$R$217,3,FALSE))</f>
        <v>営業３課</v>
      </c>
      <c r="D92" s="21" t="str">
        <f>IF(VLOOKUP(A92,'DB（シナリオ）'!$A$2:$R$217,4,FALSE)="","",VLOOKUP(A92,'DB（シナリオ）'!$A$2:$R$217,4,FALSE))</f>
        <v>課長</v>
      </c>
      <c r="E92" s="22" t="str">
        <f>IF(VLOOKUP(A92,'DB（シナリオ）'!$A$2:$R$217,5,FALSE)="","",VLOOKUP(A92,'DB（シナリオ）'!$A$2:$R$217,5,FALSE))</f>
        <v>安藤</v>
      </c>
      <c r="F92" s="22" t="str">
        <f>IF(VLOOKUP(A92,'DB（シナリオ）'!$A$2:$R$217,6,FALSE)="","",VLOOKUP(A92,'DB（シナリオ）'!$A$2:$R$217,6,FALSE))</f>
        <v>男</v>
      </c>
      <c r="G92" s="22">
        <f>IF(VLOOKUP(A92,'DB（シナリオ）'!$A$2:$R$217,7,FALSE)="","",VLOOKUP(A92,'DB（シナリオ）'!$A$2:$R$217,7,FALSE))</f>
        <v>45</v>
      </c>
      <c r="H92" s="45" t="str">
        <f>IF(VLOOKUP(A92,'DB（シナリオ）'!$A$2:$R$217,8,FALSE)="","",VLOOKUP(A92,'DB（シナリオ）'!$A$2:$R$217,8,FALSE))</f>
        <v>在館</v>
      </c>
      <c r="I92" s="21" t="str">
        <f>IF(VLOOKUP(A92,'DB（シナリオ）'!$A$2:$R$217,9,FALSE)="","",VLOOKUP(A92,'DB（シナリオ）'!$A$2:$R$217,9,FALSE))</f>
        <v/>
      </c>
      <c r="J92" s="22" t="str">
        <f>IF(VLOOKUP(A92,'DB（シナリオ）'!$A$2:$R$217,10,FALSE)="","",VLOOKUP(A92,'DB（シナリオ）'!$A$2:$R$217,10,FALSE))</f>
        <v>社内におり、無事</v>
      </c>
      <c r="K92" s="21" t="str">
        <f>IF(VLOOKUP(A92,'DB（シナリオ）'!$A$2:$R$217,11,FALSE)="","",VLOOKUP(A92,'DB（シナリオ）'!$A$2:$R$217,11,FALSE))</f>
        <v>ひがしの市</v>
      </c>
      <c r="L92" s="21" t="str">
        <f>IF(VLOOKUP(A92,'DB（シナリオ）'!$A$2:$R$217,12,FALSE)="","",VLOOKUP(A92,'DB（シナリオ）'!$A$2:$R$217,12,FALSE))</f>
        <v>南北線たい駅</v>
      </c>
      <c r="M92" s="21">
        <f>IF(VLOOKUP(A92,'DB（シナリオ）'!$A$2:$R$217,13,FALSE)="","",VLOOKUP(A92,'DB（シナリオ）'!$A$2:$R$217,13,FALSE))</f>
        <v>7</v>
      </c>
      <c r="N92" s="21" t="str">
        <f>IF(VLOOKUP(A92,'DB（シナリオ）'!$A$2:$R$217,15,FALSE)="","",VLOOKUP(A92,'DB（シナリオ）'!$A$2:$R$217,15,FALSE))</f>
        <v>妻、娘(8歳）、娘(7歳）</v>
      </c>
      <c r="O92" s="21" t="str">
        <f>IF(VLOOKUP(A92,'DB（シナリオ）'!$A$2:$R$217,16,FALSE)="","",VLOOKUP(A92,'DB（シナリオ）'!$A$2:$R$217,16,FALSE))</f>
        <v>妻：勤務先(南北線メロン駅）で無事、娘：小学校で無事</v>
      </c>
      <c r="P92" s="21" t="str">
        <f>IF(VLOOKUP(A92,'DB（シナリオ）'!$A$2:$R$217,17,FALSE)="","",VLOOKUP(A92,'DB（シナリオ）'!$A$2:$R$217,17,FALSE))</f>
        <v/>
      </c>
      <c r="Q92" s="26" t="str">
        <f>IF(VLOOKUP(A92,'DB（シナリオ）'!$A$2:$R$217,18,FALSE)="","",VLOOKUP(A92,'DB（シナリオ）'!$A$2:$R$217,18,FALSE))</f>
        <v/>
      </c>
    </row>
    <row r="93" spans="1:17" ht="56.25" customHeight="1" x14ac:dyDescent="0.2">
      <c r="A93" s="21">
        <f t="shared" si="1"/>
        <v>192</v>
      </c>
      <c r="B93" s="21" t="str">
        <f>IF(VLOOKUP(A93,'DB（シナリオ）'!$A$2:$R$217,2,FALSE)="","",VLOOKUP(A93,'DB（シナリオ）'!$A$2:$R$217,2,FALSE))</f>
        <v>営業部</v>
      </c>
      <c r="C93" s="22" t="str">
        <f>IF(VLOOKUP(A93,'DB（シナリオ）'!$A$2:$R$217,3,FALSE)="","",VLOOKUP(A93,'DB（シナリオ）'!$A$2:$R$217,3,FALSE))</f>
        <v>営業３課</v>
      </c>
      <c r="D93" s="21" t="str">
        <f>IF(VLOOKUP(A93,'DB（シナリオ）'!$A$2:$R$217,4,FALSE)="","",VLOOKUP(A93,'DB（シナリオ）'!$A$2:$R$217,4,FALSE))</f>
        <v/>
      </c>
      <c r="E93" s="22" t="str">
        <f>IF(VLOOKUP(A93,'DB（シナリオ）'!$A$2:$R$217,5,FALSE)="","",VLOOKUP(A93,'DB（シナリオ）'!$A$2:$R$217,5,FALSE))</f>
        <v>谷口</v>
      </c>
      <c r="F93" s="22" t="str">
        <f>IF(VLOOKUP(A93,'DB（シナリオ）'!$A$2:$R$217,6,FALSE)="","",VLOOKUP(A93,'DB（シナリオ）'!$A$2:$R$217,6,FALSE))</f>
        <v>男</v>
      </c>
      <c r="G93" s="22">
        <f>IF(VLOOKUP(A93,'DB（シナリオ）'!$A$2:$R$217,7,FALSE)="","",VLOOKUP(A93,'DB（シナリオ）'!$A$2:$R$217,7,FALSE))</f>
        <v>58</v>
      </c>
      <c r="H93" s="45" t="str">
        <f>IF(VLOOKUP(A93,'DB（シナリオ）'!$A$2:$R$217,8,FALSE)="","",VLOOKUP(A93,'DB（シナリオ）'!$A$2:$R$217,8,FALSE))</f>
        <v>在館</v>
      </c>
      <c r="I93" s="21" t="str">
        <f>IF(VLOOKUP(A93,'DB（シナリオ）'!$A$2:$R$217,9,FALSE)="","",VLOOKUP(A93,'DB（シナリオ）'!$A$2:$R$217,9,FALSE))</f>
        <v/>
      </c>
      <c r="J93" s="22" t="str">
        <f>IF(VLOOKUP(A93,'DB（シナリオ）'!$A$2:$R$217,10,FALSE)="","",VLOOKUP(A93,'DB（シナリオ）'!$A$2:$R$217,10,FALSE))</f>
        <v>社内におり、無事</v>
      </c>
      <c r="K93" s="21" t="str">
        <f>IF(VLOOKUP(A93,'DB（シナリオ）'!$A$2:$R$217,11,FALSE)="","",VLOOKUP(A93,'DB（シナリオ）'!$A$2:$R$217,11,FALSE))</f>
        <v>にしやま市</v>
      </c>
      <c r="L93" s="21" t="str">
        <f>IF(VLOOKUP(A93,'DB（シナリオ）'!$A$2:$R$217,12,FALSE)="","",VLOOKUP(A93,'DB（シナリオ）'!$A$2:$R$217,12,FALSE))</f>
        <v>東西線こおろぎ駅</v>
      </c>
      <c r="M93" s="21">
        <f>IF(VLOOKUP(A93,'DB（シナリオ）'!$A$2:$R$217,13,FALSE)="","",VLOOKUP(A93,'DB（シナリオ）'!$A$2:$R$217,13,FALSE))</f>
        <v>20</v>
      </c>
      <c r="N93" s="21" t="str">
        <f>IF(VLOOKUP(A93,'DB（シナリオ）'!$A$2:$R$217,15,FALSE)="","",VLOOKUP(A93,'DB（シナリオ）'!$A$2:$R$217,15,FALSE))</f>
        <v>妻、息子(19歳）、娘（17歳）</v>
      </c>
      <c r="O93" s="21" t="str">
        <f>IF(VLOOKUP(A93,'DB（シナリオ）'!$A$2:$R$217,16,FALSE)="","",VLOOKUP(A93,'DB（シナリオ）'!$A$2:$R$217,16,FALSE))</f>
        <v>全員無事</v>
      </c>
      <c r="P93" s="21" t="str">
        <f>IF(VLOOKUP(A93,'DB（シナリオ）'!$A$2:$R$217,17,FALSE)="","",VLOOKUP(A93,'DB（シナリオ）'!$A$2:$R$217,17,FALSE))</f>
        <v/>
      </c>
      <c r="Q93" s="26" t="str">
        <f>IF(VLOOKUP(A93,'DB（シナリオ）'!$A$2:$R$217,18,FALSE)="","",VLOOKUP(A93,'DB（シナリオ）'!$A$2:$R$217,18,FALSE))</f>
        <v/>
      </c>
    </row>
    <row r="94" spans="1:17" ht="56.25" customHeight="1" x14ac:dyDescent="0.2">
      <c r="A94" s="21">
        <f t="shared" si="1"/>
        <v>193</v>
      </c>
      <c r="B94" s="21" t="str">
        <f>IF(VLOOKUP(A94,'DB（シナリオ）'!$A$2:$R$217,2,FALSE)="","",VLOOKUP(A94,'DB（シナリオ）'!$A$2:$R$217,2,FALSE))</f>
        <v>営業部</v>
      </c>
      <c r="C94" s="22" t="str">
        <f>IF(VLOOKUP(A94,'DB（シナリオ）'!$A$2:$R$217,3,FALSE)="","",VLOOKUP(A94,'DB（シナリオ）'!$A$2:$R$217,3,FALSE))</f>
        <v>営業３課</v>
      </c>
      <c r="D94" s="21" t="str">
        <f>IF(VLOOKUP(A94,'DB（シナリオ）'!$A$2:$R$217,4,FALSE)="","",VLOOKUP(A94,'DB（シナリオ）'!$A$2:$R$217,4,FALSE))</f>
        <v/>
      </c>
      <c r="E94" s="22" t="str">
        <f>IF(VLOOKUP(A94,'DB（シナリオ）'!$A$2:$R$217,5,FALSE)="","",VLOOKUP(A94,'DB（シナリオ）'!$A$2:$R$217,5,FALSE))</f>
        <v>大野</v>
      </c>
      <c r="F94" s="22" t="str">
        <f>IF(VLOOKUP(A94,'DB（シナリオ）'!$A$2:$R$217,6,FALSE)="","",VLOOKUP(A94,'DB（シナリオ）'!$A$2:$R$217,6,FALSE))</f>
        <v>男</v>
      </c>
      <c r="G94" s="22">
        <f>IF(VLOOKUP(A94,'DB（シナリオ）'!$A$2:$R$217,7,FALSE)="","",VLOOKUP(A94,'DB（シナリオ）'!$A$2:$R$217,7,FALSE))</f>
        <v>55</v>
      </c>
      <c r="H94" s="45" t="str">
        <f>IF(VLOOKUP(A94,'DB（シナリオ）'!$A$2:$R$217,8,FALSE)="","",VLOOKUP(A94,'DB（シナリオ）'!$A$2:$R$217,8,FALSE))</f>
        <v>在館</v>
      </c>
      <c r="I94" s="21" t="str">
        <f>IF(VLOOKUP(A94,'DB（シナリオ）'!$A$2:$R$217,9,FALSE)="","",VLOOKUP(A94,'DB（シナリオ）'!$A$2:$R$217,9,FALSE))</f>
        <v/>
      </c>
      <c r="J94" s="22" t="str">
        <f>IF(VLOOKUP(A94,'DB（シナリオ）'!$A$2:$R$217,10,FALSE)="","",VLOOKUP(A94,'DB（シナリオ）'!$A$2:$R$217,10,FALSE))</f>
        <v>社内におり、無事</v>
      </c>
      <c r="K94" s="21" t="str">
        <f>IF(VLOOKUP(A94,'DB（シナリオ）'!$A$2:$R$217,11,FALSE)="","",VLOOKUP(A94,'DB（シナリオ）'!$A$2:$R$217,11,FALSE))</f>
        <v>にしやま市</v>
      </c>
      <c r="L94" s="21" t="str">
        <f>IF(VLOOKUP(A94,'DB（シナリオ）'!$A$2:$R$217,12,FALSE)="","",VLOOKUP(A94,'DB（シナリオ）'!$A$2:$R$217,12,FALSE))</f>
        <v>東西線はち駅</v>
      </c>
      <c r="M94" s="21">
        <f>IF(VLOOKUP(A94,'DB（シナリオ）'!$A$2:$R$217,13,FALSE)="","",VLOOKUP(A94,'DB（シナリオ）'!$A$2:$R$217,13,FALSE))</f>
        <v>15</v>
      </c>
      <c r="N94" s="21" t="str">
        <f>IF(VLOOKUP(A94,'DB（シナリオ）'!$A$2:$R$217,15,FALSE)="","",VLOOKUP(A94,'DB（シナリオ）'!$A$2:$R$217,15,FALSE))</f>
        <v>妻、息子(15歳）、娘（13歳）</v>
      </c>
      <c r="O94" s="21" t="str">
        <f>IF(VLOOKUP(A94,'DB（シナリオ）'!$A$2:$R$217,16,FALSE)="","",VLOOKUP(A94,'DB（シナリオ）'!$A$2:$R$217,16,FALSE))</f>
        <v>妻：自宅で無事、息子：重症、娘：無事</v>
      </c>
      <c r="P94" s="21" t="str">
        <f>IF(VLOOKUP(A94,'DB（シナリオ）'!$A$2:$R$217,17,FALSE)="","",VLOOKUP(A94,'DB（シナリオ）'!$A$2:$R$217,17,FALSE))</f>
        <v/>
      </c>
      <c r="Q94" s="26" t="str">
        <f>IF(VLOOKUP(A94,'DB（シナリオ）'!$A$2:$R$217,18,FALSE)="","",VLOOKUP(A94,'DB（シナリオ）'!$A$2:$R$217,18,FALSE))</f>
        <v/>
      </c>
    </row>
    <row r="95" spans="1:17" ht="56.25" customHeight="1" x14ac:dyDescent="0.2">
      <c r="A95" s="21">
        <f t="shared" si="1"/>
        <v>194</v>
      </c>
      <c r="B95" s="21" t="str">
        <f>IF(VLOOKUP(A95,'DB（シナリオ）'!$A$2:$R$217,2,FALSE)="","",VLOOKUP(A95,'DB（シナリオ）'!$A$2:$R$217,2,FALSE))</f>
        <v>営業部</v>
      </c>
      <c r="C95" s="22" t="str">
        <f>IF(VLOOKUP(A95,'DB（シナリオ）'!$A$2:$R$217,3,FALSE)="","",VLOOKUP(A95,'DB（シナリオ）'!$A$2:$R$217,3,FALSE))</f>
        <v>営業３課</v>
      </c>
      <c r="D95" s="21" t="str">
        <f>IF(VLOOKUP(A95,'DB（シナリオ）'!$A$2:$R$217,4,FALSE)="","",VLOOKUP(A95,'DB（シナリオ）'!$A$2:$R$217,4,FALSE))</f>
        <v/>
      </c>
      <c r="E95" s="22" t="str">
        <f>IF(VLOOKUP(A95,'DB（シナリオ）'!$A$2:$R$217,5,FALSE)="","",VLOOKUP(A95,'DB（シナリオ）'!$A$2:$R$217,5,FALSE))</f>
        <v>今井</v>
      </c>
      <c r="F95" s="22" t="str">
        <f>IF(VLOOKUP(A95,'DB（シナリオ）'!$A$2:$R$217,6,FALSE)="","",VLOOKUP(A95,'DB（シナリオ）'!$A$2:$R$217,6,FALSE))</f>
        <v>男</v>
      </c>
      <c r="G95" s="22">
        <f>IF(VLOOKUP(A95,'DB（シナリオ）'!$A$2:$R$217,7,FALSE)="","",VLOOKUP(A95,'DB（シナリオ）'!$A$2:$R$217,7,FALSE))</f>
        <v>50</v>
      </c>
      <c r="H95" s="45" t="str">
        <f>IF(VLOOKUP(A95,'DB（シナリオ）'!$A$2:$R$217,8,FALSE)="","",VLOOKUP(A95,'DB（シナリオ）'!$A$2:$R$217,8,FALSE))</f>
        <v>在館</v>
      </c>
      <c r="I95" s="21" t="str">
        <f>IF(VLOOKUP(A95,'DB（シナリオ）'!$A$2:$R$217,9,FALSE)="","",VLOOKUP(A95,'DB（シナリオ）'!$A$2:$R$217,9,FALSE))</f>
        <v/>
      </c>
      <c r="J95" s="22" t="str">
        <f>IF(VLOOKUP(A95,'DB（シナリオ）'!$A$2:$R$217,10,FALSE)="","",VLOOKUP(A95,'DB（シナリオ）'!$A$2:$R$217,10,FALSE))</f>
        <v>社内におり、無事</v>
      </c>
      <c r="K95" s="21" t="str">
        <f>IF(VLOOKUP(A95,'DB（シナリオ）'!$A$2:$R$217,11,FALSE)="","",VLOOKUP(A95,'DB（シナリオ）'!$A$2:$R$217,11,FALSE))</f>
        <v>にしやま市</v>
      </c>
      <c r="L95" s="21" t="str">
        <f>IF(VLOOKUP(A95,'DB（シナリオ）'!$A$2:$R$217,12,FALSE)="","",VLOOKUP(A95,'DB（シナリオ）'!$A$2:$R$217,12,FALSE))</f>
        <v>東西線ばった駅</v>
      </c>
      <c r="M95" s="21">
        <f>IF(VLOOKUP(A95,'DB（シナリオ）'!$A$2:$R$217,13,FALSE)="","",VLOOKUP(A95,'DB（シナリオ）'!$A$2:$R$217,13,FALSE))</f>
        <v>25</v>
      </c>
      <c r="N95" s="21" t="str">
        <f>IF(VLOOKUP(A95,'DB（シナリオ）'!$A$2:$R$217,15,FALSE)="","",VLOOKUP(A95,'DB（シナリオ）'!$A$2:$R$217,15,FALSE))</f>
        <v>母(79)、妻（専業主婦）、娘（高校3年生）</v>
      </c>
      <c r="O95" s="21" t="str">
        <f>IF(VLOOKUP(A95,'DB（シナリオ）'!$A$2:$R$217,16,FALSE)="","",VLOOKUP(A95,'DB（シナリオ）'!$A$2:$R$217,16,FALSE))</f>
        <v>全員無事、母と妻は自宅損壊のため、避難所へ移動</v>
      </c>
      <c r="P95" s="21" t="str">
        <f>IF(VLOOKUP(A95,'DB（シナリオ）'!$A$2:$R$217,17,FALSE)="","",VLOOKUP(A95,'DB（シナリオ）'!$A$2:$R$217,17,FALSE))</f>
        <v/>
      </c>
      <c r="Q95" s="26" t="str">
        <f>IF(VLOOKUP(A95,'DB（シナリオ）'!$A$2:$R$217,18,FALSE)="","",VLOOKUP(A95,'DB（シナリオ）'!$A$2:$R$217,18,FALSE))</f>
        <v>母は要介護3で生活全般で支援が必要</v>
      </c>
    </row>
    <row r="96" spans="1:17" ht="56.25" customHeight="1" x14ac:dyDescent="0.2">
      <c r="A96" s="21">
        <f t="shared" si="1"/>
        <v>195</v>
      </c>
      <c r="B96" s="21" t="str">
        <f>IF(VLOOKUP(A96,'DB（シナリオ）'!$A$2:$R$217,2,FALSE)="","",VLOOKUP(A96,'DB（シナリオ）'!$A$2:$R$217,2,FALSE))</f>
        <v>営業部</v>
      </c>
      <c r="C96" s="22" t="str">
        <f>IF(VLOOKUP(A96,'DB（シナリオ）'!$A$2:$R$217,3,FALSE)="","",VLOOKUP(A96,'DB（シナリオ）'!$A$2:$R$217,3,FALSE))</f>
        <v>営業３課</v>
      </c>
      <c r="D96" s="21" t="str">
        <f>IF(VLOOKUP(A96,'DB（シナリオ）'!$A$2:$R$217,4,FALSE)="","",VLOOKUP(A96,'DB（シナリオ）'!$A$2:$R$217,4,FALSE))</f>
        <v/>
      </c>
      <c r="E96" s="22" t="str">
        <f>IF(VLOOKUP(A96,'DB（シナリオ）'!$A$2:$R$217,5,FALSE)="","",VLOOKUP(A96,'DB（シナリオ）'!$A$2:$R$217,5,FALSE))</f>
        <v>丸山</v>
      </c>
      <c r="F96" s="22" t="str">
        <f>IF(VLOOKUP(A96,'DB（シナリオ）'!$A$2:$R$217,6,FALSE)="","",VLOOKUP(A96,'DB（シナリオ）'!$A$2:$R$217,6,FALSE))</f>
        <v>男</v>
      </c>
      <c r="G96" s="22">
        <f>IF(VLOOKUP(A96,'DB（シナリオ）'!$A$2:$R$217,7,FALSE)="","",VLOOKUP(A96,'DB（シナリオ）'!$A$2:$R$217,7,FALSE))</f>
        <v>49</v>
      </c>
      <c r="H96" s="45" t="str">
        <f>IF(VLOOKUP(A96,'DB（シナリオ）'!$A$2:$R$217,8,FALSE)="","",VLOOKUP(A96,'DB（シナリオ）'!$A$2:$R$217,8,FALSE))</f>
        <v>在館</v>
      </c>
      <c r="I96" s="21" t="str">
        <f>IF(VLOOKUP(A96,'DB（シナリオ）'!$A$2:$R$217,9,FALSE)="","",VLOOKUP(A96,'DB（シナリオ）'!$A$2:$R$217,9,FALSE))</f>
        <v/>
      </c>
      <c r="J96" s="22" t="str">
        <f>IF(VLOOKUP(A96,'DB（シナリオ）'!$A$2:$R$217,10,FALSE)="","",VLOOKUP(A96,'DB（シナリオ）'!$A$2:$R$217,10,FALSE))</f>
        <v>社内におり、無事</v>
      </c>
      <c r="K96" s="21" t="str">
        <f>IF(VLOOKUP(A96,'DB（シナリオ）'!$A$2:$R$217,11,FALSE)="","",VLOOKUP(A96,'DB（シナリオ）'!$A$2:$R$217,11,FALSE))</f>
        <v>ひがしの市</v>
      </c>
      <c r="L96" s="21" t="str">
        <f>IF(VLOOKUP(A96,'DB（シナリオ）'!$A$2:$R$217,12,FALSE)="","",VLOOKUP(A96,'DB（シナリオ）'!$A$2:$R$217,12,FALSE))</f>
        <v>南北線ミカン駅</v>
      </c>
      <c r="M96" s="21">
        <f>IF(VLOOKUP(A96,'DB（シナリオ）'!$A$2:$R$217,13,FALSE)="","",VLOOKUP(A96,'DB（シナリオ）'!$A$2:$R$217,13,FALSE))</f>
        <v>8</v>
      </c>
      <c r="N96" s="21" t="str">
        <f>IF(VLOOKUP(A96,'DB（シナリオ）'!$A$2:$R$217,15,FALSE)="","",VLOOKUP(A96,'DB（シナリオ）'!$A$2:$R$217,15,FALSE))</f>
        <v>妻、娘(15歳）、息子(13歳)</v>
      </c>
      <c r="O96" s="21" t="str">
        <f>IF(VLOOKUP(A96,'DB（シナリオ）'!$A$2:$R$217,16,FALSE)="","",VLOOKUP(A96,'DB（シナリオ）'!$A$2:$R$217,16,FALSE))</f>
        <v>全員無事</v>
      </c>
      <c r="P96" s="21" t="str">
        <f>IF(VLOOKUP(A96,'DB（シナリオ）'!$A$2:$R$217,17,FALSE)="","",VLOOKUP(A96,'DB（シナリオ）'!$A$2:$R$217,17,FALSE))</f>
        <v/>
      </c>
      <c r="Q96" s="26" t="str">
        <f>IF(VLOOKUP(A96,'DB（シナリオ）'!$A$2:$R$217,18,FALSE)="","",VLOOKUP(A96,'DB（シナリオ）'!$A$2:$R$217,18,FALSE))</f>
        <v/>
      </c>
    </row>
    <row r="97" spans="1:17" ht="56.25" customHeight="1" x14ac:dyDescent="0.2">
      <c r="A97" s="21">
        <f t="shared" si="1"/>
        <v>196</v>
      </c>
      <c r="B97" s="21" t="str">
        <f>IF(VLOOKUP(A97,'DB（シナリオ）'!$A$2:$R$217,2,FALSE)="","",VLOOKUP(A97,'DB（シナリオ）'!$A$2:$R$217,2,FALSE))</f>
        <v>営業部</v>
      </c>
      <c r="C97" s="22" t="str">
        <f>IF(VLOOKUP(A97,'DB（シナリオ）'!$A$2:$R$217,3,FALSE)="","",VLOOKUP(A97,'DB（シナリオ）'!$A$2:$R$217,3,FALSE))</f>
        <v>営業３課</v>
      </c>
      <c r="D97" s="21" t="str">
        <f>IF(VLOOKUP(A97,'DB（シナリオ）'!$A$2:$R$217,4,FALSE)="","",VLOOKUP(A97,'DB（シナリオ）'!$A$2:$R$217,4,FALSE))</f>
        <v/>
      </c>
      <c r="E97" s="22" t="str">
        <f>IF(VLOOKUP(A97,'DB（シナリオ）'!$A$2:$R$217,5,FALSE)="","",VLOOKUP(A97,'DB（シナリオ）'!$A$2:$R$217,5,FALSE))</f>
        <v>高田</v>
      </c>
      <c r="F97" s="22" t="str">
        <f>IF(VLOOKUP(A97,'DB（シナリオ）'!$A$2:$R$217,6,FALSE)="","",VLOOKUP(A97,'DB（シナリオ）'!$A$2:$R$217,6,FALSE))</f>
        <v>男</v>
      </c>
      <c r="G97" s="22">
        <f>IF(VLOOKUP(A97,'DB（シナリオ）'!$A$2:$R$217,7,FALSE)="","",VLOOKUP(A97,'DB（シナリオ）'!$A$2:$R$217,7,FALSE))</f>
        <v>40</v>
      </c>
      <c r="H97" s="45" t="str">
        <f>IF(VLOOKUP(A97,'DB（シナリオ）'!$A$2:$R$217,8,FALSE)="","",VLOOKUP(A97,'DB（シナリオ）'!$A$2:$R$217,8,FALSE))</f>
        <v>在館</v>
      </c>
      <c r="I97" s="21" t="str">
        <f>IF(VLOOKUP(A97,'DB（シナリオ）'!$A$2:$R$217,9,FALSE)="","",VLOOKUP(A97,'DB（シナリオ）'!$A$2:$R$217,9,FALSE))</f>
        <v/>
      </c>
      <c r="J97" s="22" t="str">
        <f>IF(VLOOKUP(A97,'DB（シナリオ）'!$A$2:$R$217,10,FALSE)="","",VLOOKUP(A97,'DB（シナリオ）'!$A$2:$R$217,10,FALSE))</f>
        <v>社内におり、無事</v>
      </c>
      <c r="K97" s="21" t="str">
        <f>IF(VLOOKUP(A97,'DB（シナリオ）'!$A$2:$R$217,11,FALSE)="","",VLOOKUP(A97,'DB（シナリオ）'!$A$2:$R$217,11,FALSE))</f>
        <v>はまべ市</v>
      </c>
      <c r="L97" s="21" t="str">
        <f>IF(VLOOKUP(A97,'DB（シナリオ）'!$A$2:$R$217,12,FALSE)="","",VLOOKUP(A97,'DB（シナリオ）'!$A$2:$R$217,12,FALSE))</f>
        <v>東西線かぶと駅</v>
      </c>
      <c r="M97" s="21">
        <f>IF(VLOOKUP(A97,'DB（シナリオ）'!$A$2:$R$217,13,FALSE)="","",VLOOKUP(A97,'DB（シナリオ）'!$A$2:$R$217,13,FALSE))</f>
        <v>30</v>
      </c>
      <c r="N97" s="21" t="str">
        <f>IF(VLOOKUP(A97,'DB（シナリオ）'!$A$2:$R$217,15,FALSE)="","",VLOOKUP(A97,'DB（シナリオ）'!$A$2:$R$217,15,FALSE))</f>
        <v>妻、娘（14歳）</v>
      </c>
      <c r="O97" s="21" t="str">
        <f>IF(VLOOKUP(A97,'DB（シナリオ）'!$A$2:$R$217,16,FALSE)="","",VLOOKUP(A97,'DB（シナリオ）'!$A$2:$R$217,16,FALSE))</f>
        <v>全員無事</v>
      </c>
      <c r="P97" s="21" t="str">
        <f>IF(VLOOKUP(A97,'DB（シナリオ）'!$A$2:$R$217,17,FALSE)="","",VLOOKUP(A97,'DB（シナリオ）'!$A$2:$R$217,17,FALSE))</f>
        <v/>
      </c>
      <c r="Q97" s="26" t="str">
        <f>IF(VLOOKUP(A97,'DB（シナリオ）'!$A$2:$R$217,18,FALSE)="","",VLOOKUP(A97,'DB（シナリオ）'!$A$2:$R$217,18,FALSE))</f>
        <v/>
      </c>
    </row>
    <row r="98" spans="1:17" ht="56.25" customHeight="1" x14ac:dyDescent="0.2">
      <c r="A98" s="21">
        <f t="shared" si="1"/>
        <v>197</v>
      </c>
      <c r="B98" s="21" t="str">
        <f>IF(VLOOKUP(A98,'DB（シナリオ）'!$A$2:$R$217,2,FALSE)="","",VLOOKUP(A98,'DB（シナリオ）'!$A$2:$R$217,2,FALSE))</f>
        <v>営業部</v>
      </c>
      <c r="C98" s="22" t="str">
        <f>IF(VLOOKUP(A98,'DB（シナリオ）'!$A$2:$R$217,3,FALSE)="","",VLOOKUP(A98,'DB（シナリオ）'!$A$2:$R$217,3,FALSE))</f>
        <v>営業３課</v>
      </c>
      <c r="D98" s="21" t="str">
        <f>IF(VLOOKUP(A98,'DB（シナリオ）'!$A$2:$R$217,4,FALSE)="","",VLOOKUP(A98,'DB（シナリオ）'!$A$2:$R$217,4,FALSE))</f>
        <v/>
      </c>
      <c r="E98" s="22" t="str">
        <f>IF(VLOOKUP(A98,'DB（シナリオ）'!$A$2:$R$217,5,FALSE)="","",VLOOKUP(A98,'DB（シナリオ）'!$A$2:$R$217,5,FALSE))</f>
        <v>河野</v>
      </c>
      <c r="F98" s="22" t="str">
        <f>IF(VLOOKUP(A98,'DB（シナリオ）'!$A$2:$R$217,6,FALSE)="","",VLOOKUP(A98,'DB（シナリオ）'!$A$2:$R$217,6,FALSE))</f>
        <v>男</v>
      </c>
      <c r="G98" s="22">
        <f>IF(VLOOKUP(A98,'DB（シナリオ）'!$A$2:$R$217,7,FALSE)="","",VLOOKUP(A98,'DB（シナリオ）'!$A$2:$R$217,7,FALSE))</f>
        <v>40</v>
      </c>
      <c r="H98" s="45" t="str">
        <f>IF(VLOOKUP(A98,'DB（シナリオ）'!$A$2:$R$217,8,FALSE)="","",VLOOKUP(A98,'DB（シナリオ）'!$A$2:$R$217,8,FALSE))</f>
        <v>在館</v>
      </c>
      <c r="I98" s="21" t="str">
        <f>IF(VLOOKUP(A98,'DB（シナリオ）'!$A$2:$R$217,9,FALSE)="","",VLOOKUP(A98,'DB（シナリオ）'!$A$2:$R$217,9,FALSE))</f>
        <v/>
      </c>
      <c r="J98" s="22" t="str">
        <f>IF(VLOOKUP(A98,'DB（シナリオ）'!$A$2:$R$217,10,FALSE)="","",VLOOKUP(A98,'DB（シナリオ）'!$A$2:$R$217,10,FALSE))</f>
        <v>社内におり、無事</v>
      </c>
      <c r="K98" s="21" t="str">
        <f>IF(VLOOKUP(A98,'DB（シナリオ）'!$A$2:$R$217,11,FALSE)="","",VLOOKUP(A98,'DB（シナリオ）'!$A$2:$R$217,11,FALSE))</f>
        <v>にしやま市</v>
      </c>
      <c r="L98" s="21" t="str">
        <f>IF(VLOOKUP(A98,'DB（シナリオ）'!$A$2:$R$217,12,FALSE)="","",VLOOKUP(A98,'DB（シナリオ）'!$A$2:$R$217,12,FALSE))</f>
        <v>東西線ばった駅</v>
      </c>
      <c r="M98" s="21">
        <f>IF(VLOOKUP(A98,'DB（シナリオ）'!$A$2:$R$217,13,FALSE)="","",VLOOKUP(A98,'DB（シナリオ）'!$A$2:$R$217,13,FALSE))</f>
        <v>25</v>
      </c>
      <c r="N98" s="21" t="str">
        <f>IF(VLOOKUP(A98,'DB（シナリオ）'!$A$2:$R$217,15,FALSE)="","",VLOOKUP(A98,'DB（シナリオ）'!$A$2:$R$217,15,FALSE))</f>
        <v>独身、一人暮らし</v>
      </c>
      <c r="O98" s="21" t="str">
        <f>IF(VLOOKUP(A98,'DB（シナリオ）'!$A$2:$R$217,16,FALSE)="","",VLOOKUP(A98,'DB（シナリオ）'!$A$2:$R$217,16,FALSE))</f>
        <v/>
      </c>
      <c r="P98" s="21" t="str">
        <f>IF(VLOOKUP(A98,'DB（シナリオ）'!$A$2:$R$217,17,FALSE)="","",VLOOKUP(A98,'DB（シナリオ）'!$A$2:$R$217,17,FALSE))</f>
        <v/>
      </c>
      <c r="Q98" s="26" t="str">
        <f>IF(VLOOKUP(A98,'DB（シナリオ）'!$A$2:$R$217,18,FALSE)="","",VLOOKUP(A98,'DB（シナリオ）'!$A$2:$R$217,18,FALSE))</f>
        <v/>
      </c>
    </row>
    <row r="99" spans="1:17" ht="56.25" customHeight="1" x14ac:dyDescent="0.2">
      <c r="A99" s="21">
        <f t="shared" si="1"/>
        <v>198</v>
      </c>
      <c r="B99" s="21" t="str">
        <f>IF(VLOOKUP(A99,'DB（シナリオ）'!$A$2:$R$217,2,FALSE)="","",VLOOKUP(A99,'DB（シナリオ）'!$A$2:$R$217,2,FALSE))</f>
        <v>営業部</v>
      </c>
      <c r="C99" s="22" t="str">
        <f>IF(VLOOKUP(A99,'DB（シナリオ）'!$A$2:$R$217,3,FALSE)="","",VLOOKUP(A99,'DB（シナリオ）'!$A$2:$R$217,3,FALSE))</f>
        <v>営業３課</v>
      </c>
      <c r="D99" s="21" t="str">
        <f>IF(VLOOKUP(A99,'DB（シナリオ）'!$A$2:$R$217,4,FALSE)="","",VLOOKUP(A99,'DB（シナリオ）'!$A$2:$R$217,4,FALSE))</f>
        <v/>
      </c>
      <c r="E99" s="22" t="str">
        <f>IF(VLOOKUP(A99,'DB（シナリオ）'!$A$2:$R$217,5,FALSE)="","",VLOOKUP(A99,'DB（シナリオ）'!$A$2:$R$217,5,FALSE))</f>
        <v>藤本</v>
      </c>
      <c r="F99" s="22" t="str">
        <f>IF(VLOOKUP(A99,'DB（シナリオ）'!$A$2:$R$217,6,FALSE)="","",VLOOKUP(A99,'DB（シナリオ）'!$A$2:$R$217,6,FALSE))</f>
        <v>男</v>
      </c>
      <c r="G99" s="22">
        <f>IF(VLOOKUP(A99,'DB（シナリオ）'!$A$2:$R$217,7,FALSE)="","",VLOOKUP(A99,'DB（シナリオ）'!$A$2:$R$217,7,FALSE))</f>
        <v>35</v>
      </c>
      <c r="H99" s="45" t="str">
        <f>IF(VLOOKUP(A99,'DB（シナリオ）'!$A$2:$R$217,8,FALSE)="","",VLOOKUP(A99,'DB（シナリオ）'!$A$2:$R$217,8,FALSE))</f>
        <v>在館</v>
      </c>
      <c r="I99" s="21" t="str">
        <f>IF(VLOOKUP(A99,'DB（シナリオ）'!$A$2:$R$217,9,FALSE)="","",VLOOKUP(A99,'DB（シナリオ）'!$A$2:$R$217,9,FALSE))</f>
        <v/>
      </c>
      <c r="J99" s="22" t="str">
        <f>IF(VLOOKUP(A99,'DB（シナリオ）'!$A$2:$R$217,10,FALSE)="","",VLOOKUP(A99,'DB（シナリオ）'!$A$2:$R$217,10,FALSE))</f>
        <v>社内におり、無事</v>
      </c>
      <c r="K99" s="21" t="str">
        <f>IF(VLOOKUP(A99,'DB（シナリオ）'!$A$2:$R$217,11,FALSE)="","",VLOOKUP(A99,'DB（シナリオ）'!$A$2:$R$217,11,FALSE))</f>
        <v>にしやま市</v>
      </c>
      <c r="L99" s="21" t="str">
        <f>IF(VLOOKUP(A99,'DB（シナリオ）'!$A$2:$R$217,12,FALSE)="","",VLOOKUP(A99,'DB（シナリオ）'!$A$2:$R$217,12,FALSE))</f>
        <v>東西線はち駅</v>
      </c>
      <c r="M99" s="21">
        <f>IF(VLOOKUP(A99,'DB（シナリオ）'!$A$2:$R$217,13,FALSE)="","",VLOOKUP(A99,'DB（シナリオ）'!$A$2:$R$217,13,FALSE))</f>
        <v>15</v>
      </c>
      <c r="N99" s="21" t="str">
        <f>IF(VLOOKUP(A99,'DB（シナリオ）'!$A$2:$R$217,15,FALSE)="","",VLOOKUP(A99,'DB（シナリオ）'!$A$2:$R$217,15,FALSE))</f>
        <v>妻（会社員）、娘(3歳、保育園通い）</v>
      </c>
      <c r="O99" s="21" t="str">
        <f>IF(VLOOKUP(A99,'DB（シナリオ）'!$A$2:$R$217,16,FALSE)="","",VLOOKUP(A99,'DB（シナリオ）'!$A$2:$R$217,16,FALSE))</f>
        <v>妻：勤務先(南北線リンゴ駅）で無事。娘：保育園と連絡できず、不明</v>
      </c>
      <c r="P99" s="21" t="str">
        <f>IF(VLOOKUP(A99,'DB（シナリオ）'!$A$2:$R$217,17,FALSE)="","",VLOOKUP(A99,'DB（シナリオ）'!$A$2:$R$217,17,FALSE))</f>
        <v/>
      </c>
      <c r="Q99" s="26" t="str">
        <f>IF(VLOOKUP(A99,'DB（シナリオ）'!$A$2:$R$217,18,FALSE)="","",VLOOKUP(A99,'DB（シナリオ）'!$A$2:$R$217,18,FALSE))</f>
        <v/>
      </c>
    </row>
    <row r="100" spans="1:17" ht="56.25" customHeight="1" x14ac:dyDescent="0.2">
      <c r="A100" s="21">
        <f t="shared" si="1"/>
        <v>199</v>
      </c>
      <c r="B100" s="21" t="str">
        <f>IF(VLOOKUP(A100,'DB（シナリオ）'!$A$2:$R$217,2,FALSE)="","",VLOOKUP(A100,'DB（シナリオ）'!$A$2:$R$217,2,FALSE))</f>
        <v>営業部</v>
      </c>
      <c r="C100" s="22" t="str">
        <f>IF(VLOOKUP(A100,'DB（シナリオ）'!$A$2:$R$217,3,FALSE)="","",VLOOKUP(A100,'DB（シナリオ）'!$A$2:$R$217,3,FALSE))</f>
        <v>営業３課</v>
      </c>
      <c r="D100" s="21" t="str">
        <f>IF(VLOOKUP(A100,'DB（シナリオ）'!$A$2:$R$217,4,FALSE)="","",VLOOKUP(A100,'DB（シナリオ）'!$A$2:$R$217,4,FALSE))</f>
        <v/>
      </c>
      <c r="E100" s="22" t="str">
        <f>IF(VLOOKUP(A100,'DB（シナリオ）'!$A$2:$R$217,5,FALSE)="","",VLOOKUP(A100,'DB（シナリオ）'!$A$2:$R$217,5,FALSE))</f>
        <v>小島</v>
      </c>
      <c r="F100" s="22" t="str">
        <f>IF(VLOOKUP(A100,'DB（シナリオ）'!$A$2:$R$217,6,FALSE)="","",VLOOKUP(A100,'DB（シナリオ）'!$A$2:$R$217,6,FALSE))</f>
        <v>女</v>
      </c>
      <c r="G100" s="22">
        <f>IF(VLOOKUP(A100,'DB（シナリオ）'!$A$2:$R$217,7,FALSE)="","",VLOOKUP(A100,'DB（シナリオ）'!$A$2:$R$217,7,FALSE))</f>
        <v>35</v>
      </c>
      <c r="H100" s="45" t="str">
        <f>IF(VLOOKUP(A100,'DB（シナリオ）'!$A$2:$R$217,8,FALSE)="","",VLOOKUP(A100,'DB（シナリオ）'!$A$2:$R$217,8,FALSE))</f>
        <v>外出中</v>
      </c>
      <c r="I100" s="21" t="str">
        <f>IF(VLOOKUP(A100,'DB（シナリオ）'!$A$2:$R$217,9,FALSE)="","",VLOOKUP(A100,'DB（シナリオ）'!$A$2:$R$217,9,FALSE))</f>
        <v/>
      </c>
      <c r="J100" s="22" t="str">
        <f>IF(VLOOKUP(A100,'DB（シナリオ）'!$A$2:$R$217,10,FALSE)="","",VLOOKUP(A100,'DB（シナリオ）'!$A$2:$R$217,10,FALSE))</f>
        <v>外出先で被災、無事</v>
      </c>
      <c r="K100" s="21" t="str">
        <f>IF(VLOOKUP(A100,'DB（シナリオ）'!$A$2:$R$217,11,FALSE)="","",VLOOKUP(A100,'DB（シナリオ）'!$A$2:$R$217,11,FALSE))</f>
        <v>ひがしの市</v>
      </c>
      <c r="L100" s="21" t="str">
        <f>IF(VLOOKUP(A100,'DB（シナリオ）'!$A$2:$R$217,12,FALSE)="","",VLOOKUP(A100,'DB（シナリオ）'!$A$2:$R$217,12,FALSE))</f>
        <v>東西線リス駅</v>
      </c>
      <c r="M100" s="21">
        <f>IF(VLOOKUP(A100,'DB（シナリオ）'!$A$2:$R$217,13,FALSE)="","",VLOOKUP(A100,'DB（シナリオ）'!$A$2:$R$217,13,FALSE))</f>
        <v>5</v>
      </c>
      <c r="N100" s="21" t="str">
        <f>IF(VLOOKUP(A100,'DB（シナリオ）'!$A$2:$R$217,15,FALSE)="","",VLOOKUP(A100,'DB（シナリオ）'!$A$2:$R$217,15,FALSE))</f>
        <v>夫、娘(8歳）</v>
      </c>
      <c r="O100" s="21" t="str">
        <f>IF(VLOOKUP(A100,'DB（シナリオ）'!$A$2:$R$217,16,FALSE)="","",VLOOKUP(A100,'DB（シナリオ）'!$A$2:$R$217,16,FALSE))</f>
        <v>全員無事</v>
      </c>
      <c r="P100" s="21" t="str">
        <f>IF(VLOOKUP(A100,'DB（シナリオ）'!$A$2:$R$217,17,FALSE)="","",VLOOKUP(A100,'DB（シナリオ）'!$A$2:$R$217,17,FALSE))</f>
        <v/>
      </c>
      <c r="Q100" s="26" t="str">
        <f>IF(VLOOKUP(A100,'DB（シナリオ）'!$A$2:$R$217,18,FALSE)="","",VLOOKUP(A100,'DB（シナリオ）'!$A$2:$R$217,18,FALSE))</f>
        <v/>
      </c>
    </row>
    <row r="101" spans="1:17" ht="56.25" customHeight="1" x14ac:dyDescent="0.2">
      <c r="A101" s="21">
        <f t="shared" si="1"/>
        <v>200</v>
      </c>
      <c r="B101" s="21" t="str">
        <f>IF(VLOOKUP(A101,'DB（シナリオ）'!$A$2:$R$217,2,FALSE)="","",VLOOKUP(A101,'DB（シナリオ）'!$A$2:$R$217,2,FALSE))</f>
        <v>営業部</v>
      </c>
      <c r="C101" s="22" t="str">
        <f>IF(VLOOKUP(A101,'DB（シナリオ）'!$A$2:$R$217,3,FALSE)="","",VLOOKUP(A101,'DB（シナリオ）'!$A$2:$R$217,3,FALSE))</f>
        <v>営業３課</v>
      </c>
      <c r="D101" s="21" t="str">
        <f>IF(VLOOKUP(A101,'DB（シナリオ）'!$A$2:$R$217,4,FALSE)="","",VLOOKUP(A101,'DB（シナリオ）'!$A$2:$R$217,4,FALSE))</f>
        <v/>
      </c>
      <c r="E101" s="22" t="str">
        <f>IF(VLOOKUP(A101,'DB（シナリオ）'!$A$2:$R$217,5,FALSE)="","",VLOOKUP(A101,'DB（シナリオ）'!$A$2:$R$217,5,FALSE))</f>
        <v>武田</v>
      </c>
      <c r="F101" s="22" t="str">
        <f>IF(VLOOKUP(A101,'DB（シナリオ）'!$A$2:$R$217,6,FALSE)="","",VLOOKUP(A101,'DB（シナリオ）'!$A$2:$R$217,6,FALSE))</f>
        <v>女</v>
      </c>
      <c r="G101" s="22">
        <f>IF(VLOOKUP(A101,'DB（シナリオ）'!$A$2:$R$217,7,FALSE)="","",VLOOKUP(A101,'DB（シナリオ）'!$A$2:$R$217,7,FALSE))</f>
        <v>38</v>
      </c>
      <c r="H101" s="45" t="s">
        <v>1687</v>
      </c>
      <c r="I101" s="21" t="s">
        <v>1588</v>
      </c>
      <c r="J101" s="22" t="s">
        <v>1702</v>
      </c>
      <c r="K101" s="21" t="str">
        <f>IF(VLOOKUP(A101,'DB（シナリオ）'!$A$2:$R$217,11,FALSE)="","",VLOOKUP(A101,'DB（シナリオ）'!$A$2:$R$217,11,FALSE))</f>
        <v>ひがしの市</v>
      </c>
      <c r="L101" s="21" t="str">
        <f>IF(VLOOKUP(A101,'DB（シナリオ）'!$A$2:$R$217,12,FALSE)="","",VLOOKUP(A101,'DB（シナリオ）'!$A$2:$R$217,12,FALSE))</f>
        <v>東西線クマ駅</v>
      </c>
      <c r="M101" s="21">
        <f>IF(VLOOKUP(A101,'DB（シナリオ）'!$A$2:$R$217,13,FALSE)="","",VLOOKUP(A101,'DB（シナリオ）'!$A$2:$R$217,13,FALSE))</f>
        <v>22</v>
      </c>
      <c r="N101" s="21" t="str">
        <f>IF(VLOOKUP(A101,'DB（シナリオ）'!$A$2:$R$217,15,FALSE)="","",VLOOKUP(A101,'DB（シナリオ）'!$A$2:$R$217,15,FALSE))</f>
        <v>夫、娘(10歳）</v>
      </c>
      <c r="O101" s="21" t="str">
        <f>IF(VLOOKUP(A101,'DB（シナリオ）'!$A$2:$R$217,16,FALSE)="","",VLOOKUP(A101,'DB（シナリオ）'!$A$2:$R$217,16,FALSE))</f>
        <v>全員無事</v>
      </c>
      <c r="P101" s="21" t="str">
        <f>IF(VLOOKUP(A101,'DB（シナリオ）'!$A$2:$R$217,17,FALSE)="","",VLOOKUP(A101,'DB（シナリオ）'!$A$2:$R$217,17,FALSE))</f>
        <v/>
      </c>
      <c r="Q101" s="26" t="str">
        <f>IF(VLOOKUP(A101,'DB（シナリオ）'!$A$2:$R$217,18,FALSE)="","",VLOOKUP(A101,'DB（シナリオ）'!$A$2:$R$217,18,FALSE))</f>
        <v/>
      </c>
    </row>
    <row r="102" spans="1:17" ht="56.25" customHeight="1" x14ac:dyDescent="0.2">
      <c r="A102" s="21">
        <f t="shared" si="1"/>
        <v>201</v>
      </c>
      <c r="B102" s="21" t="str">
        <f>IF(VLOOKUP(A102,'DB（シナリオ）'!$A$2:$R$217,2,FALSE)="","",VLOOKUP(A102,'DB（シナリオ）'!$A$2:$R$217,2,FALSE))</f>
        <v>営業部</v>
      </c>
      <c r="C102" s="22" t="str">
        <f>IF(VLOOKUP(A102,'DB（シナリオ）'!$A$2:$R$217,3,FALSE)="","",VLOOKUP(A102,'DB（シナリオ）'!$A$2:$R$217,3,FALSE))</f>
        <v>営業３課</v>
      </c>
      <c r="D102" s="21" t="str">
        <f>IF(VLOOKUP(A102,'DB（シナリオ）'!$A$2:$R$217,4,FALSE)="","",VLOOKUP(A102,'DB（シナリオ）'!$A$2:$R$217,4,FALSE))</f>
        <v/>
      </c>
      <c r="E102" s="22" t="str">
        <f>IF(VLOOKUP(A102,'DB（シナリオ）'!$A$2:$R$217,5,FALSE)="","",VLOOKUP(A102,'DB（シナリオ）'!$A$2:$R$217,5,FALSE))</f>
        <v>村田</v>
      </c>
      <c r="F102" s="22" t="str">
        <f>IF(VLOOKUP(A102,'DB（シナリオ）'!$A$2:$R$217,6,FALSE)="","",VLOOKUP(A102,'DB（シナリオ）'!$A$2:$R$217,6,FALSE))</f>
        <v>男</v>
      </c>
      <c r="G102" s="22">
        <f>IF(VLOOKUP(A102,'DB（シナリオ）'!$A$2:$R$217,7,FALSE)="","",VLOOKUP(A102,'DB（シナリオ）'!$A$2:$R$217,7,FALSE))</f>
        <v>37</v>
      </c>
      <c r="H102" s="45" t="s">
        <v>1689</v>
      </c>
      <c r="I102" s="21" t="str">
        <f>IF(VLOOKUP(A102,'DB（シナリオ）'!$A$2:$R$217,9,FALSE)="","",VLOOKUP(A102,'DB（シナリオ）'!$A$2:$R$217,9,FALSE))</f>
        <v/>
      </c>
      <c r="J102" s="22" t="s">
        <v>1692</v>
      </c>
      <c r="K102" s="21" t="str">
        <f>IF(VLOOKUP(A102,'DB（シナリオ）'!$A$2:$R$217,11,FALSE)="","",VLOOKUP(A102,'DB（シナリオ）'!$A$2:$R$217,11,FALSE))</f>
        <v>はまべ市</v>
      </c>
      <c r="L102" s="21" t="str">
        <f>IF(VLOOKUP(A102,'DB（シナリオ）'!$A$2:$R$217,12,FALSE)="","",VLOOKUP(A102,'DB（シナリオ）'!$A$2:$R$217,12,FALSE))</f>
        <v>南北線くじら駅</v>
      </c>
      <c r="M102" s="21">
        <f>IF(VLOOKUP(A102,'DB（シナリオ）'!$A$2:$R$217,13,FALSE)="","",VLOOKUP(A102,'DB（シナリオ）'!$A$2:$R$217,13,FALSE))</f>
        <v>20</v>
      </c>
      <c r="N102" s="21" t="str">
        <f>IF(VLOOKUP(A102,'DB（シナリオ）'!$A$2:$R$217,15,FALSE)="","",VLOOKUP(A102,'DB（シナリオ）'!$A$2:$R$217,15,FALSE))</f>
        <v>妻、息子(13歳）</v>
      </c>
      <c r="O102" s="21" t="str">
        <f>IF(VLOOKUP(A102,'DB（シナリオ）'!$A$2:$R$217,16,FALSE)="","",VLOOKUP(A102,'DB（シナリオ）'!$A$2:$R$217,16,FALSE))</f>
        <v>全員無事</v>
      </c>
      <c r="P102" s="21" t="str">
        <f>IF(VLOOKUP(A102,'DB（シナリオ）'!$A$2:$R$217,17,FALSE)="","",VLOOKUP(A102,'DB（シナリオ）'!$A$2:$R$217,17,FALSE))</f>
        <v/>
      </c>
      <c r="Q102" s="26" t="str">
        <f>IF(VLOOKUP(A102,'DB（シナリオ）'!$A$2:$R$217,18,FALSE)="","",VLOOKUP(A102,'DB（シナリオ）'!$A$2:$R$217,18,FALSE))</f>
        <v/>
      </c>
    </row>
    <row r="103" spans="1:17" ht="56.25" customHeight="1" x14ac:dyDescent="0.2">
      <c r="A103" s="21">
        <f t="shared" si="1"/>
        <v>202</v>
      </c>
      <c r="B103" s="21" t="str">
        <f>IF(VLOOKUP(A103,'DB（シナリオ）'!$A$2:$R$217,2,FALSE)="","",VLOOKUP(A103,'DB（シナリオ）'!$A$2:$R$217,2,FALSE))</f>
        <v>営業部</v>
      </c>
      <c r="C103" s="22" t="str">
        <f>IF(VLOOKUP(A103,'DB（シナリオ）'!$A$2:$R$217,3,FALSE)="","",VLOOKUP(A103,'DB（シナリオ）'!$A$2:$R$217,3,FALSE))</f>
        <v>営業３課</v>
      </c>
      <c r="D103" s="21" t="str">
        <f>IF(VLOOKUP(A103,'DB（シナリオ）'!$A$2:$R$217,4,FALSE)="","",VLOOKUP(A103,'DB（シナリオ）'!$A$2:$R$217,4,FALSE))</f>
        <v/>
      </c>
      <c r="E103" s="22" t="str">
        <f>IF(VLOOKUP(A103,'DB（シナリオ）'!$A$2:$R$217,5,FALSE)="","",VLOOKUP(A103,'DB（シナリオ）'!$A$2:$R$217,5,FALSE))</f>
        <v>上野</v>
      </c>
      <c r="F103" s="22" t="str">
        <f>IF(VLOOKUP(A103,'DB（シナリオ）'!$A$2:$R$217,6,FALSE)="","",VLOOKUP(A103,'DB（シナリオ）'!$A$2:$R$217,6,FALSE))</f>
        <v>男</v>
      </c>
      <c r="G103" s="22">
        <f>IF(VLOOKUP(A103,'DB（シナリオ）'!$A$2:$R$217,7,FALSE)="","",VLOOKUP(A103,'DB（シナリオ）'!$A$2:$R$217,7,FALSE))</f>
        <v>30</v>
      </c>
      <c r="H103" s="45" t="s">
        <v>1689</v>
      </c>
      <c r="I103" s="21" t="str">
        <f>IF(VLOOKUP(A103,'DB（シナリオ）'!$A$2:$R$217,9,FALSE)="","",VLOOKUP(A103,'DB（シナリオ）'!$A$2:$R$217,9,FALSE))</f>
        <v/>
      </c>
      <c r="J103" s="22" t="s">
        <v>1692</v>
      </c>
      <c r="K103" s="21" t="str">
        <f>IF(VLOOKUP(A103,'DB（シナリオ）'!$A$2:$R$217,11,FALSE)="","",VLOOKUP(A103,'DB（シナリオ）'!$A$2:$R$217,11,FALSE))</f>
        <v>はまべ市</v>
      </c>
      <c r="L103" s="21" t="str">
        <f>IF(VLOOKUP(A103,'DB（シナリオ）'!$A$2:$R$217,12,FALSE)="","",VLOOKUP(A103,'DB（シナリオ）'!$A$2:$R$217,12,FALSE))</f>
        <v>東西線かぶと駅</v>
      </c>
      <c r="M103" s="21">
        <f>IF(VLOOKUP(A103,'DB（シナリオ）'!$A$2:$R$217,13,FALSE)="","",VLOOKUP(A103,'DB（シナリオ）'!$A$2:$R$217,13,FALSE))</f>
        <v>30</v>
      </c>
      <c r="N103" s="21" t="str">
        <f>IF(VLOOKUP(A103,'DB（シナリオ）'!$A$2:$R$217,15,FALSE)="","",VLOOKUP(A103,'DB（シナリオ）'!$A$2:$R$217,15,FALSE))</f>
        <v>妻、息子(5歳）</v>
      </c>
      <c r="O103" s="21" t="str">
        <f>IF(VLOOKUP(A103,'DB（シナリオ）'!$A$2:$R$217,16,FALSE)="","",VLOOKUP(A103,'DB（シナリオ）'!$A$2:$R$217,16,FALSE))</f>
        <v>全員無事</v>
      </c>
      <c r="P103" s="21" t="str">
        <f>IF(VLOOKUP(A103,'DB（シナリオ）'!$A$2:$R$217,17,FALSE)="","",VLOOKUP(A103,'DB（シナリオ）'!$A$2:$R$217,17,FALSE))</f>
        <v/>
      </c>
      <c r="Q103" s="26" t="str">
        <f>IF(VLOOKUP(A103,'DB（シナリオ）'!$A$2:$R$217,18,FALSE)="","",VLOOKUP(A103,'DB（シナリオ）'!$A$2:$R$217,18,FALSE))</f>
        <v/>
      </c>
    </row>
    <row r="104" spans="1:17" ht="56.25" customHeight="1" x14ac:dyDescent="0.2">
      <c r="A104" s="21">
        <f t="shared" si="1"/>
        <v>203</v>
      </c>
      <c r="B104" s="21" t="str">
        <f>IF(VLOOKUP(A104,'DB（シナリオ）'!$A$2:$R$217,2,FALSE)="","",VLOOKUP(A104,'DB（シナリオ）'!$A$2:$R$217,2,FALSE))</f>
        <v>営業部</v>
      </c>
      <c r="C104" s="22" t="str">
        <f>IF(VLOOKUP(A104,'DB（シナリオ）'!$A$2:$R$217,3,FALSE)="","",VLOOKUP(A104,'DB（シナリオ）'!$A$2:$R$217,3,FALSE))</f>
        <v>営業３課</v>
      </c>
      <c r="D104" s="21" t="str">
        <f>IF(VLOOKUP(A104,'DB（シナリオ）'!$A$2:$R$217,4,FALSE)="","",VLOOKUP(A104,'DB（シナリオ）'!$A$2:$R$217,4,FALSE))</f>
        <v/>
      </c>
      <c r="E104" s="22" t="str">
        <f>IF(VLOOKUP(A104,'DB（シナリオ）'!$A$2:$R$217,5,FALSE)="","",VLOOKUP(A104,'DB（シナリオ）'!$A$2:$R$217,5,FALSE))</f>
        <v>杉山</v>
      </c>
      <c r="F104" s="22" t="str">
        <f>IF(VLOOKUP(A104,'DB（シナリオ）'!$A$2:$R$217,6,FALSE)="","",VLOOKUP(A104,'DB（シナリオ）'!$A$2:$R$217,6,FALSE))</f>
        <v>男</v>
      </c>
      <c r="G104" s="22">
        <f>IF(VLOOKUP(A104,'DB（シナリオ）'!$A$2:$R$217,7,FALSE)="","",VLOOKUP(A104,'DB（シナリオ）'!$A$2:$R$217,7,FALSE))</f>
        <v>29</v>
      </c>
      <c r="H104" s="45" t="s">
        <v>1687</v>
      </c>
      <c r="I104" s="21" t="s">
        <v>1588</v>
      </c>
      <c r="J104" s="22" t="s">
        <v>1702</v>
      </c>
      <c r="K104" s="21" t="str">
        <f>IF(VLOOKUP(A104,'DB（シナリオ）'!$A$2:$R$217,11,FALSE)="","",VLOOKUP(A104,'DB（シナリオ）'!$A$2:$R$217,11,FALSE))</f>
        <v>ひがしの市</v>
      </c>
      <c r="L104" s="21" t="str">
        <f>IF(VLOOKUP(A104,'DB（シナリオ）'!$A$2:$R$217,12,FALSE)="","",VLOOKUP(A104,'DB（シナリオ）'!$A$2:$R$217,12,FALSE))</f>
        <v>南北線リンゴ駅</v>
      </c>
      <c r="M104" s="21">
        <f>IF(VLOOKUP(A104,'DB（シナリオ）'!$A$2:$R$217,13,FALSE)="","",VLOOKUP(A104,'DB（シナリオ）'!$A$2:$R$217,13,FALSE))</f>
        <v>12</v>
      </c>
      <c r="N104" s="21" t="str">
        <f>IF(VLOOKUP(A104,'DB（シナリオ）'!$A$2:$R$217,15,FALSE)="","",VLOOKUP(A104,'DB（シナリオ）'!$A$2:$R$217,15,FALSE))</f>
        <v>妻</v>
      </c>
      <c r="O104" s="21" t="str">
        <f>IF(VLOOKUP(A104,'DB（シナリオ）'!$A$2:$R$217,16,FALSE)="","",VLOOKUP(A104,'DB（シナリオ）'!$A$2:$R$217,16,FALSE))</f>
        <v>無事</v>
      </c>
      <c r="P104" s="21" t="str">
        <f>IF(VLOOKUP(A104,'DB（シナリオ）'!$A$2:$R$217,17,FALSE)="","",VLOOKUP(A104,'DB（シナリオ）'!$A$2:$R$217,17,FALSE))</f>
        <v/>
      </c>
      <c r="Q104" s="26" t="str">
        <f>IF(VLOOKUP(A104,'DB（シナリオ）'!$A$2:$R$217,18,FALSE)="","",VLOOKUP(A104,'DB（シナリオ）'!$A$2:$R$217,18,FALSE))</f>
        <v/>
      </c>
    </row>
    <row r="105" spans="1:17" ht="56.25" customHeight="1" x14ac:dyDescent="0.2">
      <c r="A105" s="21">
        <f t="shared" si="1"/>
        <v>204</v>
      </c>
      <c r="B105" s="21" t="str">
        <f>IF(VLOOKUP(A105,'DB（シナリオ）'!$A$2:$R$217,2,FALSE)="","",VLOOKUP(A105,'DB（シナリオ）'!$A$2:$R$217,2,FALSE))</f>
        <v>営業部</v>
      </c>
      <c r="C105" s="22" t="str">
        <f>IF(VLOOKUP(A105,'DB（シナリオ）'!$A$2:$R$217,3,FALSE)="","",VLOOKUP(A105,'DB（シナリオ）'!$A$2:$R$217,3,FALSE))</f>
        <v>営業３課</v>
      </c>
      <c r="D105" s="21" t="str">
        <f>IF(VLOOKUP(A105,'DB（シナリオ）'!$A$2:$R$217,4,FALSE)="","",VLOOKUP(A105,'DB（シナリオ）'!$A$2:$R$217,4,FALSE))</f>
        <v/>
      </c>
      <c r="E105" s="22" t="str">
        <f>IF(VLOOKUP(A105,'DB（シナリオ）'!$A$2:$R$217,5,FALSE)="","",VLOOKUP(A105,'DB（シナリオ）'!$A$2:$R$217,5,FALSE))</f>
        <v>増田</v>
      </c>
      <c r="F105" s="22" t="str">
        <f>IF(VLOOKUP(A105,'DB（シナリオ）'!$A$2:$R$217,6,FALSE)="","",VLOOKUP(A105,'DB（シナリオ）'!$A$2:$R$217,6,FALSE))</f>
        <v>男</v>
      </c>
      <c r="G105" s="22">
        <f>IF(VLOOKUP(A105,'DB（シナリオ）'!$A$2:$R$217,7,FALSE)="","",VLOOKUP(A105,'DB（シナリオ）'!$A$2:$R$217,7,FALSE))</f>
        <v>29</v>
      </c>
      <c r="H105" s="45" t="str">
        <f>IF(VLOOKUP(A105,'DB（シナリオ）'!$A$2:$R$217,8,FALSE)="","",VLOOKUP(A105,'DB（シナリオ）'!$A$2:$R$217,8,FALSE))</f>
        <v>外出中</v>
      </c>
      <c r="I105" s="21" t="str">
        <f>IF(VLOOKUP(A105,'DB（シナリオ）'!$A$2:$R$217,9,FALSE)="","",VLOOKUP(A105,'DB（シナリオ）'!$A$2:$R$217,9,FALSE))</f>
        <v/>
      </c>
      <c r="J105" s="22" t="str">
        <f>IF(VLOOKUP(A105,'DB（シナリオ）'!$A$2:$R$217,10,FALSE)="","",VLOOKUP(A105,'DB（シナリオ）'!$A$2:$R$217,10,FALSE))</f>
        <v>外出先で被災、無事</v>
      </c>
      <c r="K105" s="21" t="str">
        <f>IF(VLOOKUP(A105,'DB（シナリオ）'!$A$2:$R$217,11,FALSE)="","",VLOOKUP(A105,'DB（シナリオ）'!$A$2:$R$217,11,FALSE))</f>
        <v>はまべ市</v>
      </c>
      <c r="L105" s="21" t="str">
        <f>IF(VLOOKUP(A105,'DB（シナリオ）'!$A$2:$R$217,12,FALSE)="","",VLOOKUP(A105,'DB（シナリオ）'!$A$2:$R$217,12,FALSE))</f>
        <v>東西線かぶと駅</v>
      </c>
      <c r="M105" s="21">
        <f>IF(VLOOKUP(A105,'DB（シナリオ）'!$A$2:$R$217,13,FALSE)="","",VLOOKUP(A105,'DB（シナリオ）'!$A$2:$R$217,13,FALSE))</f>
        <v>30</v>
      </c>
      <c r="N105" s="21" t="str">
        <f>IF(VLOOKUP(A105,'DB（シナリオ）'!$A$2:$R$217,15,FALSE)="","",VLOOKUP(A105,'DB（シナリオ）'!$A$2:$R$217,15,FALSE))</f>
        <v>独身、一人暮らし</v>
      </c>
      <c r="O105" s="21" t="str">
        <f>IF(VLOOKUP(A105,'DB（シナリオ）'!$A$2:$R$217,16,FALSE)="","",VLOOKUP(A105,'DB（シナリオ）'!$A$2:$R$217,16,FALSE))</f>
        <v/>
      </c>
      <c r="P105" s="21" t="str">
        <f>IF(VLOOKUP(A105,'DB（シナリオ）'!$A$2:$R$217,17,FALSE)="","",VLOOKUP(A105,'DB（シナリオ）'!$A$2:$R$217,17,FALSE))</f>
        <v/>
      </c>
      <c r="Q105" s="26" t="str">
        <f>IF(VLOOKUP(A105,'DB（シナリオ）'!$A$2:$R$217,18,FALSE)="","",VLOOKUP(A105,'DB（シナリオ）'!$A$2:$R$217,18,FALSE))</f>
        <v/>
      </c>
    </row>
    <row r="106" spans="1:17" ht="56.25" customHeight="1" x14ac:dyDescent="0.2">
      <c r="A106" s="21">
        <f t="shared" si="1"/>
        <v>205</v>
      </c>
      <c r="B106" s="21" t="str">
        <f>IF(VLOOKUP(A106,'DB（シナリオ）'!$A$2:$R$217,2,FALSE)="","",VLOOKUP(A106,'DB（シナリオ）'!$A$2:$R$217,2,FALSE))</f>
        <v>営業部</v>
      </c>
      <c r="C106" s="22" t="str">
        <f>IF(VLOOKUP(A106,'DB（シナリオ）'!$A$2:$R$217,3,FALSE)="","",VLOOKUP(A106,'DB（シナリオ）'!$A$2:$R$217,3,FALSE))</f>
        <v>営業３課</v>
      </c>
      <c r="D106" s="21" t="str">
        <f>IF(VLOOKUP(A106,'DB（シナリオ）'!$A$2:$R$217,4,FALSE)="","",VLOOKUP(A106,'DB（シナリオ）'!$A$2:$R$217,4,FALSE))</f>
        <v/>
      </c>
      <c r="E106" s="22" t="str">
        <f>IF(VLOOKUP(A106,'DB（シナリオ）'!$A$2:$R$217,5,FALSE)="","",VLOOKUP(A106,'DB（シナリオ）'!$A$2:$R$217,5,FALSE))</f>
        <v>菅原</v>
      </c>
      <c r="F106" s="22" t="str">
        <f>IF(VLOOKUP(A106,'DB（シナリオ）'!$A$2:$R$217,6,FALSE)="","",VLOOKUP(A106,'DB（シナリオ）'!$A$2:$R$217,6,FALSE))</f>
        <v>女</v>
      </c>
      <c r="G106" s="22">
        <f>IF(VLOOKUP(A106,'DB（シナリオ）'!$A$2:$R$217,7,FALSE)="","",VLOOKUP(A106,'DB（シナリオ）'!$A$2:$R$217,7,FALSE))</f>
        <v>28</v>
      </c>
      <c r="H106" s="45" t="s">
        <v>1687</v>
      </c>
      <c r="I106" s="21" t="s">
        <v>1588</v>
      </c>
      <c r="J106" s="22" t="s">
        <v>1702</v>
      </c>
      <c r="K106" s="21" t="str">
        <f>IF(VLOOKUP(A106,'DB（シナリオ）'!$A$2:$R$217,11,FALSE)="","",VLOOKUP(A106,'DB（シナリオ）'!$A$2:$R$217,11,FALSE))</f>
        <v>ひがしの市</v>
      </c>
      <c r="L106" s="21" t="str">
        <f>IF(VLOOKUP(A106,'DB（シナリオ）'!$A$2:$R$217,12,FALSE)="","",VLOOKUP(A106,'DB（シナリオ）'!$A$2:$R$217,12,FALSE))</f>
        <v>東西線リス駅</v>
      </c>
      <c r="M106" s="21">
        <f>IF(VLOOKUP(A106,'DB（シナリオ）'!$A$2:$R$217,13,FALSE)="","",VLOOKUP(A106,'DB（シナリオ）'!$A$2:$R$217,13,FALSE))</f>
        <v>5</v>
      </c>
      <c r="N106" s="21" t="str">
        <f>IF(VLOOKUP(A106,'DB（シナリオ）'!$A$2:$R$217,15,FALSE)="","",VLOOKUP(A106,'DB（シナリオ）'!$A$2:$R$217,15,FALSE))</f>
        <v>独身、一人暮らし</v>
      </c>
      <c r="O106" s="21" t="str">
        <f>IF(VLOOKUP(A106,'DB（シナリオ）'!$A$2:$R$217,16,FALSE)="","",VLOOKUP(A106,'DB（シナリオ）'!$A$2:$R$217,16,FALSE))</f>
        <v/>
      </c>
      <c r="P106" s="21" t="str">
        <f>IF(VLOOKUP(A106,'DB（シナリオ）'!$A$2:$R$217,17,FALSE)="","",VLOOKUP(A106,'DB（シナリオ）'!$A$2:$R$217,17,FALSE))</f>
        <v/>
      </c>
      <c r="Q106" s="26" t="str">
        <f>IF(VLOOKUP(A106,'DB（シナリオ）'!$A$2:$R$217,18,FALSE)="","",VLOOKUP(A106,'DB（シナリオ）'!$A$2:$R$217,18,FALSE))</f>
        <v/>
      </c>
    </row>
    <row r="107" spans="1:17" ht="56.25" customHeight="1" x14ac:dyDescent="0.2">
      <c r="A107" s="21">
        <f t="shared" si="1"/>
        <v>206</v>
      </c>
      <c r="B107" s="21" t="str">
        <f>IF(VLOOKUP(A107,'DB（シナリオ）'!$A$2:$R$217,2,FALSE)="","",VLOOKUP(A107,'DB（シナリオ）'!$A$2:$R$217,2,FALSE))</f>
        <v>営業部</v>
      </c>
      <c r="C107" s="22" t="str">
        <f>IF(VLOOKUP(A107,'DB（シナリオ）'!$A$2:$R$217,3,FALSE)="","",VLOOKUP(A107,'DB（シナリオ）'!$A$2:$R$217,3,FALSE))</f>
        <v>営業３課</v>
      </c>
      <c r="D107" s="21" t="str">
        <f>IF(VLOOKUP(A107,'DB（シナリオ）'!$A$2:$R$217,4,FALSE)="","",VLOOKUP(A107,'DB（シナリオ）'!$A$2:$R$217,4,FALSE))</f>
        <v/>
      </c>
      <c r="E107" s="22" t="str">
        <f>IF(VLOOKUP(A107,'DB（シナリオ）'!$A$2:$R$217,5,FALSE)="","",VLOOKUP(A107,'DB（シナリオ）'!$A$2:$R$217,5,FALSE))</f>
        <v>平野</v>
      </c>
      <c r="F107" s="22" t="str">
        <f>IF(VLOOKUP(A107,'DB（シナリオ）'!$A$2:$R$217,6,FALSE)="","",VLOOKUP(A107,'DB（シナリオ）'!$A$2:$R$217,6,FALSE))</f>
        <v>女</v>
      </c>
      <c r="G107" s="22">
        <f>IF(VLOOKUP(A107,'DB（シナリオ）'!$A$2:$R$217,7,FALSE)="","",VLOOKUP(A107,'DB（シナリオ）'!$A$2:$R$217,7,FALSE))</f>
        <v>28</v>
      </c>
      <c r="H107" s="45" t="s">
        <v>1689</v>
      </c>
      <c r="I107" s="21" t="str">
        <f>IF(VLOOKUP(A107,'DB（シナリオ）'!$A$2:$R$217,9,FALSE)="","",VLOOKUP(A107,'DB（シナリオ）'!$A$2:$R$217,9,FALSE))</f>
        <v/>
      </c>
      <c r="J107" s="22" t="s">
        <v>1692</v>
      </c>
      <c r="K107" s="21" t="str">
        <f>IF(VLOOKUP(A107,'DB（シナリオ）'!$A$2:$R$217,11,FALSE)="","",VLOOKUP(A107,'DB（シナリオ）'!$A$2:$R$217,11,FALSE))</f>
        <v>はまべ市</v>
      </c>
      <c r="L107" s="21" t="str">
        <f>IF(VLOOKUP(A107,'DB（シナリオ）'!$A$2:$R$217,12,FALSE)="","",VLOOKUP(A107,'DB（シナリオ）'!$A$2:$R$217,12,FALSE))</f>
        <v>南北線くじら駅</v>
      </c>
      <c r="M107" s="21">
        <f>IF(VLOOKUP(A107,'DB（シナリオ）'!$A$2:$R$217,13,FALSE)="","",VLOOKUP(A107,'DB（シナリオ）'!$A$2:$R$217,13,FALSE))</f>
        <v>20</v>
      </c>
      <c r="N107" s="21" t="str">
        <f>IF(VLOOKUP(A107,'DB（シナリオ）'!$A$2:$R$217,15,FALSE)="","",VLOOKUP(A107,'DB（シナリオ）'!$A$2:$R$217,15,FALSE))</f>
        <v>独身、一人暮らし</v>
      </c>
      <c r="O107" s="21" t="str">
        <f>IF(VLOOKUP(A107,'DB（シナリオ）'!$A$2:$R$217,16,FALSE)="","",VLOOKUP(A107,'DB（シナリオ）'!$A$2:$R$217,16,FALSE))</f>
        <v/>
      </c>
      <c r="P107" s="21" t="str">
        <f>IF(VLOOKUP(A107,'DB（シナリオ）'!$A$2:$R$217,17,FALSE)="","",VLOOKUP(A107,'DB（シナリオ）'!$A$2:$R$217,17,FALSE))</f>
        <v/>
      </c>
      <c r="Q107" s="26" t="str">
        <f>IF(VLOOKUP(A107,'DB（シナリオ）'!$A$2:$R$217,18,FALSE)="","",VLOOKUP(A107,'DB（シナリオ）'!$A$2:$R$217,18,FALSE))</f>
        <v>社長の実娘</v>
      </c>
    </row>
    <row r="108" spans="1:17" ht="56.25" customHeight="1" x14ac:dyDescent="0.2">
      <c r="A108" s="21">
        <f t="shared" si="1"/>
        <v>207</v>
      </c>
      <c r="B108" s="21" t="str">
        <f>IF(VLOOKUP(A108,'DB（シナリオ）'!$A$2:$R$217,2,FALSE)="","",VLOOKUP(A108,'DB（シナリオ）'!$A$2:$R$217,2,FALSE))</f>
        <v>営業部</v>
      </c>
      <c r="C108" s="22" t="str">
        <f>IF(VLOOKUP(A108,'DB（シナリオ）'!$A$2:$R$217,3,FALSE)="","",VLOOKUP(A108,'DB（シナリオ）'!$A$2:$R$217,3,FALSE))</f>
        <v>営業３課</v>
      </c>
      <c r="D108" s="21" t="str">
        <f>IF(VLOOKUP(A108,'DB（シナリオ）'!$A$2:$R$217,4,FALSE)="","",VLOOKUP(A108,'DB（シナリオ）'!$A$2:$R$217,4,FALSE))</f>
        <v/>
      </c>
      <c r="E108" s="22" t="str">
        <f>IF(VLOOKUP(A108,'DB（シナリオ）'!$A$2:$R$217,5,FALSE)="","",VLOOKUP(A108,'DB（シナリオ）'!$A$2:$R$217,5,FALSE))</f>
        <v>小山</v>
      </c>
      <c r="F108" s="22" t="str">
        <f>IF(VLOOKUP(A108,'DB（シナリオ）'!$A$2:$R$217,6,FALSE)="","",VLOOKUP(A108,'DB（シナリオ）'!$A$2:$R$217,6,FALSE))</f>
        <v>女</v>
      </c>
      <c r="G108" s="22">
        <f>IF(VLOOKUP(A108,'DB（シナリオ）'!$A$2:$R$217,7,FALSE)="","",VLOOKUP(A108,'DB（シナリオ）'!$A$2:$R$217,7,FALSE))</f>
        <v>28</v>
      </c>
      <c r="H108" s="45" t="s">
        <v>1687</v>
      </c>
      <c r="I108" s="21" t="s">
        <v>1588</v>
      </c>
      <c r="J108" s="22" t="s">
        <v>1702</v>
      </c>
      <c r="K108" s="21" t="str">
        <f>IF(VLOOKUP(A108,'DB（シナリオ）'!$A$2:$R$217,11,FALSE)="","",VLOOKUP(A108,'DB（シナリオ）'!$A$2:$R$217,11,FALSE))</f>
        <v>はまべ市</v>
      </c>
      <c r="L108" s="21" t="str">
        <f>IF(VLOOKUP(A108,'DB（シナリオ）'!$A$2:$R$217,12,FALSE)="","",VLOOKUP(A108,'DB（シナリオ）'!$A$2:$R$217,12,FALSE))</f>
        <v>東西線かぶと駅</v>
      </c>
      <c r="M108" s="21">
        <f>IF(VLOOKUP(A108,'DB（シナリオ）'!$A$2:$R$217,13,FALSE)="","",VLOOKUP(A108,'DB（シナリオ）'!$A$2:$R$217,13,FALSE))</f>
        <v>30</v>
      </c>
      <c r="N108" s="21" t="str">
        <f>IF(VLOOKUP(A108,'DB（シナリオ）'!$A$2:$R$217,15,FALSE)="","",VLOOKUP(A108,'DB（シナリオ）'!$A$2:$R$217,15,FALSE))</f>
        <v>夫</v>
      </c>
      <c r="O108" s="21" t="str">
        <f>IF(VLOOKUP(A108,'DB（シナリオ）'!$A$2:$R$217,16,FALSE)="","",VLOOKUP(A108,'DB（シナリオ）'!$A$2:$R$217,16,FALSE))</f>
        <v>無事</v>
      </c>
      <c r="P108" s="21" t="str">
        <f>IF(VLOOKUP(A108,'DB（シナリオ）'!$A$2:$R$217,17,FALSE)="","",VLOOKUP(A108,'DB（シナリオ）'!$A$2:$R$217,17,FALSE))</f>
        <v/>
      </c>
      <c r="Q108" s="26" t="str">
        <f>IF(VLOOKUP(A108,'DB（シナリオ）'!$A$2:$R$217,18,FALSE)="","",VLOOKUP(A108,'DB（シナリオ）'!$A$2:$R$217,18,FALSE))</f>
        <v/>
      </c>
    </row>
    <row r="109" spans="1:17" ht="56.25" customHeight="1" x14ac:dyDescent="0.2">
      <c r="A109" s="21">
        <f t="shared" si="1"/>
        <v>208</v>
      </c>
      <c r="B109" s="21" t="str">
        <f>IF(VLOOKUP(A109,'DB（シナリオ）'!$A$2:$R$217,2,FALSE)="","",VLOOKUP(A109,'DB（シナリオ）'!$A$2:$R$217,2,FALSE))</f>
        <v>営業部</v>
      </c>
      <c r="C109" s="22" t="str">
        <f>IF(VLOOKUP(A109,'DB（シナリオ）'!$A$2:$R$217,3,FALSE)="","",VLOOKUP(A109,'DB（シナリオ）'!$A$2:$R$217,3,FALSE))</f>
        <v>営業３課</v>
      </c>
      <c r="D109" s="21" t="str">
        <f>IF(VLOOKUP(A109,'DB（シナリオ）'!$A$2:$R$217,4,FALSE)="","",VLOOKUP(A109,'DB（シナリオ）'!$A$2:$R$217,4,FALSE))</f>
        <v/>
      </c>
      <c r="E109" s="22" t="str">
        <f>IF(VLOOKUP(A109,'DB（シナリオ）'!$A$2:$R$217,5,FALSE)="","",VLOOKUP(A109,'DB（シナリオ）'!$A$2:$R$217,5,FALSE))</f>
        <v>大塚</v>
      </c>
      <c r="F109" s="22" t="str">
        <f>IF(VLOOKUP(A109,'DB（シナリオ）'!$A$2:$R$217,6,FALSE)="","",VLOOKUP(A109,'DB（シナリオ）'!$A$2:$R$217,6,FALSE))</f>
        <v>女</v>
      </c>
      <c r="G109" s="22">
        <f>IF(VLOOKUP(A109,'DB（シナリオ）'!$A$2:$R$217,7,FALSE)="","",VLOOKUP(A109,'DB（シナリオ）'!$A$2:$R$217,7,FALSE))</f>
        <v>38</v>
      </c>
      <c r="H109" s="45" t="str">
        <f>IF(VLOOKUP(A109,'DB（シナリオ）'!$A$2:$R$217,8,FALSE)="","",VLOOKUP(A109,'DB（シナリオ）'!$A$2:$R$217,8,FALSE))</f>
        <v>外出中</v>
      </c>
      <c r="I109" s="21" t="str">
        <f>IF(VLOOKUP(A109,'DB（シナリオ）'!$A$2:$R$217,9,FALSE)="","",VLOOKUP(A109,'DB（シナリオ）'!$A$2:$R$217,9,FALSE))</f>
        <v/>
      </c>
      <c r="J109" s="22" t="str">
        <f>IF(VLOOKUP(A109,'DB（シナリオ）'!$A$2:$R$217,10,FALSE)="","",VLOOKUP(A109,'DB（シナリオ）'!$A$2:$R$217,10,FALSE))</f>
        <v>外出先で被災、無事</v>
      </c>
      <c r="K109" s="21" t="str">
        <f>IF(VLOOKUP(A109,'DB（シナリオ）'!$A$2:$R$217,11,FALSE)="","",VLOOKUP(A109,'DB（シナリオ）'!$A$2:$R$217,11,FALSE))</f>
        <v>はまべ市</v>
      </c>
      <c r="L109" s="21" t="str">
        <f>IF(VLOOKUP(A109,'DB（シナリオ）'!$A$2:$R$217,12,FALSE)="","",VLOOKUP(A109,'DB（シナリオ）'!$A$2:$R$217,12,FALSE))</f>
        <v>南北線しゃち駅</v>
      </c>
      <c r="M109" s="21">
        <f>IF(VLOOKUP(A109,'DB（シナリオ）'!$A$2:$R$217,13,FALSE)="","",VLOOKUP(A109,'DB（シナリオ）'!$A$2:$R$217,13,FALSE))</f>
        <v>18</v>
      </c>
      <c r="N109" s="21" t="str">
        <f>IF(VLOOKUP(A109,'DB（シナリオ）'!$A$2:$R$217,15,FALSE)="","",VLOOKUP(A109,'DB（シナリオ）'!$A$2:$R$217,15,FALSE))</f>
        <v>夫、息子(13歳）</v>
      </c>
      <c r="O109" s="21" t="str">
        <f>IF(VLOOKUP(A109,'DB（シナリオ）'!$A$2:$R$217,16,FALSE)="","",VLOOKUP(A109,'DB（シナリオ）'!$A$2:$R$217,16,FALSE))</f>
        <v>全員無事</v>
      </c>
      <c r="P109" s="21" t="str">
        <f>IF(VLOOKUP(A109,'DB（シナリオ）'!$A$2:$R$217,17,FALSE)="","",VLOOKUP(A109,'DB（シナリオ）'!$A$2:$R$217,17,FALSE))</f>
        <v/>
      </c>
      <c r="Q109" s="26" t="str">
        <f>IF(VLOOKUP(A109,'DB（シナリオ）'!$A$2:$R$217,18,FALSE)="","",VLOOKUP(A109,'DB（シナリオ）'!$A$2:$R$217,18,FALSE))</f>
        <v/>
      </c>
    </row>
    <row r="110" spans="1:17" ht="56.25" customHeight="1" x14ac:dyDescent="0.2">
      <c r="A110" s="21">
        <f t="shared" si="1"/>
        <v>209</v>
      </c>
      <c r="B110" s="21" t="str">
        <f>IF(VLOOKUP(A110,'DB（シナリオ）'!$A$2:$R$217,2,FALSE)="","",VLOOKUP(A110,'DB（シナリオ）'!$A$2:$R$217,2,FALSE))</f>
        <v>営業部</v>
      </c>
      <c r="C110" s="22" t="str">
        <f>IF(VLOOKUP(A110,'DB（シナリオ）'!$A$2:$R$217,3,FALSE)="","",VLOOKUP(A110,'DB（シナリオ）'!$A$2:$R$217,3,FALSE))</f>
        <v>営業３課</v>
      </c>
      <c r="D110" s="21" t="str">
        <f>IF(VLOOKUP(A110,'DB（シナリオ）'!$A$2:$R$217,4,FALSE)="","",VLOOKUP(A110,'DB（シナリオ）'!$A$2:$R$217,4,FALSE))</f>
        <v/>
      </c>
      <c r="E110" s="22" t="str">
        <f>IF(VLOOKUP(A110,'DB（シナリオ）'!$A$2:$R$217,5,FALSE)="","",VLOOKUP(A110,'DB（シナリオ）'!$A$2:$R$217,5,FALSE))</f>
        <v>久保</v>
      </c>
      <c r="F110" s="22" t="str">
        <f>IF(VLOOKUP(A110,'DB（シナリオ）'!$A$2:$R$217,6,FALSE)="","",VLOOKUP(A110,'DB（シナリオ）'!$A$2:$R$217,6,FALSE))</f>
        <v>女</v>
      </c>
      <c r="G110" s="22">
        <f>IF(VLOOKUP(A110,'DB（シナリオ）'!$A$2:$R$217,7,FALSE)="","",VLOOKUP(A110,'DB（シナリオ）'!$A$2:$R$217,7,FALSE))</f>
        <v>35</v>
      </c>
      <c r="H110" s="45" t="s">
        <v>1689</v>
      </c>
      <c r="I110" s="21" t="str">
        <f>IF(VLOOKUP(A110,'DB（シナリオ）'!$A$2:$R$217,9,FALSE)="","",VLOOKUP(A110,'DB（シナリオ）'!$A$2:$R$217,9,FALSE))</f>
        <v/>
      </c>
      <c r="J110" s="22" t="s">
        <v>1692</v>
      </c>
      <c r="K110" s="21" t="str">
        <f>IF(VLOOKUP(A110,'DB（シナリオ）'!$A$2:$R$217,11,FALSE)="","",VLOOKUP(A110,'DB（シナリオ）'!$A$2:$R$217,11,FALSE))</f>
        <v>はまべ市</v>
      </c>
      <c r="L110" s="21" t="str">
        <f>IF(VLOOKUP(A110,'DB（シナリオ）'!$A$2:$R$217,12,FALSE)="","",VLOOKUP(A110,'DB（シナリオ）'!$A$2:$R$217,12,FALSE))</f>
        <v>南北線くじら駅</v>
      </c>
      <c r="M110" s="21">
        <f>IF(VLOOKUP(A110,'DB（シナリオ）'!$A$2:$R$217,13,FALSE)="","",VLOOKUP(A110,'DB（シナリオ）'!$A$2:$R$217,13,FALSE))</f>
        <v>20</v>
      </c>
      <c r="N110" s="21" t="str">
        <f>IF(VLOOKUP(A110,'DB（シナリオ）'!$A$2:$R$217,15,FALSE)="","",VLOOKUP(A110,'DB（シナリオ）'!$A$2:$R$217,15,FALSE))</f>
        <v>夫、娘(13歳）</v>
      </c>
      <c r="O110" s="21" t="str">
        <f>IF(VLOOKUP(A110,'DB（シナリオ）'!$A$2:$R$217,16,FALSE)="","",VLOOKUP(A110,'DB（シナリオ）'!$A$2:$R$217,16,FALSE))</f>
        <v>全員無事</v>
      </c>
      <c r="P110" s="21" t="str">
        <f>IF(VLOOKUP(A110,'DB（シナリオ）'!$A$2:$R$217,17,FALSE)="","",VLOOKUP(A110,'DB（シナリオ）'!$A$2:$R$217,17,FALSE))</f>
        <v/>
      </c>
      <c r="Q110" s="26" t="str">
        <f>IF(VLOOKUP(A110,'DB（シナリオ）'!$A$2:$R$217,18,FALSE)="","",VLOOKUP(A110,'DB（シナリオ）'!$A$2:$R$217,18,FALSE))</f>
        <v/>
      </c>
    </row>
    <row r="111" spans="1:17" ht="56.25" customHeight="1" x14ac:dyDescent="0.2">
      <c r="A111" s="21">
        <f t="shared" si="1"/>
        <v>210</v>
      </c>
      <c r="B111" s="21" t="str">
        <f>IF(VLOOKUP(A111,'DB（シナリオ）'!$A$2:$R$217,2,FALSE)="","",VLOOKUP(A111,'DB（シナリオ）'!$A$2:$R$217,2,FALSE))</f>
        <v>営業部</v>
      </c>
      <c r="C111" s="22" t="str">
        <f>IF(VLOOKUP(A111,'DB（シナリオ）'!$A$2:$R$217,3,FALSE)="","",VLOOKUP(A111,'DB（シナリオ）'!$A$2:$R$217,3,FALSE))</f>
        <v>営業３課</v>
      </c>
      <c r="D111" s="21" t="str">
        <f>IF(VLOOKUP(A111,'DB（シナリオ）'!$A$2:$R$217,4,FALSE)="","",VLOOKUP(A111,'DB（シナリオ）'!$A$2:$R$217,4,FALSE))</f>
        <v>営業事務</v>
      </c>
      <c r="E111" s="22" t="str">
        <f>IF(VLOOKUP(A111,'DB（シナリオ）'!$A$2:$R$217,5,FALSE)="","",VLOOKUP(A111,'DB（シナリオ）'!$A$2:$R$217,5,FALSE))</f>
        <v>千葉</v>
      </c>
      <c r="F111" s="22" t="str">
        <f>IF(VLOOKUP(A111,'DB（シナリオ）'!$A$2:$R$217,6,FALSE)="","",VLOOKUP(A111,'DB（シナリオ）'!$A$2:$R$217,6,FALSE))</f>
        <v>女</v>
      </c>
      <c r="G111" s="22">
        <f>IF(VLOOKUP(A111,'DB（シナリオ）'!$A$2:$R$217,7,FALSE)="","",VLOOKUP(A111,'DB（シナリオ）'!$A$2:$R$217,7,FALSE))</f>
        <v>28</v>
      </c>
      <c r="H111" s="45" t="str">
        <f>IF(VLOOKUP(A111,'DB（シナリオ）'!$A$2:$R$217,8,FALSE)="","",VLOOKUP(A111,'DB（シナリオ）'!$A$2:$R$217,8,FALSE))</f>
        <v>在館</v>
      </c>
      <c r="I111" s="21" t="str">
        <f>IF(VLOOKUP(A111,'DB（シナリオ）'!$A$2:$R$217,9,FALSE)="","",VLOOKUP(A111,'DB（シナリオ）'!$A$2:$R$217,9,FALSE))</f>
        <v/>
      </c>
      <c r="J111" s="22" t="str">
        <f>IF(VLOOKUP(A111,'DB（シナリオ）'!$A$2:$R$217,10,FALSE)="","",VLOOKUP(A111,'DB（シナリオ）'!$A$2:$R$217,10,FALSE))</f>
        <v>社内におり、無事</v>
      </c>
      <c r="K111" s="21" t="str">
        <f>IF(VLOOKUP(A111,'DB（シナリオ）'!$A$2:$R$217,11,FALSE)="","",VLOOKUP(A111,'DB（シナリオ）'!$A$2:$R$217,11,FALSE))</f>
        <v>にしやま市</v>
      </c>
      <c r="L111" s="21" t="str">
        <f>IF(VLOOKUP(A111,'DB（シナリオ）'!$A$2:$R$217,12,FALSE)="","",VLOOKUP(A111,'DB（シナリオ）'!$A$2:$R$217,12,FALSE))</f>
        <v>東西線てんとう駅</v>
      </c>
      <c r="M111" s="21">
        <f>IF(VLOOKUP(A111,'DB（シナリオ）'!$A$2:$R$217,13,FALSE)="","",VLOOKUP(A111,'DB（シナリオ）'!$A$2:$R$217,13,FALSE))</f>
        <v>10</v>
      </c>
      <c r="N111" s="21" t="str">
        <f>IF(VLOOKUP(A111,'DB（シナリオ）'!$A$2:$R$217,15,FALSE)="","",VLOOKUP(A111,'DB（シナリオ）'!$A$2:$R$217,15,FALSE))</f>
        <v>独身、一人暮らし</v>
      </c>
      <c r="O111" s="21" t="str">
        <f>IF(VLOOKUP(A111,'DB（シナリオ）'!$A$2:$R$217,16,FALSE)="","",VLOOKUP(A111,'DB（シナリオ）'!$A$2:$R$217,16,FALSE))</f>
        <v/>
      </c>
      <c r="P111" s="21" t="str">
        <f>IF(VLOOKUP(A111,'DB（シナリオ）'!$A$2:$R$217,17,FALSE)="","",VLOOKUP(A111,'DB（シナリオ）'!$A$2:$R$217,17,FALSE))</f>
        <v/>
      </c>
      <c r="Q111" s="26" t="str">
        <f>IF(VLOOKUP(A111,'DB（シナリオ）'!$A$2:$R$217,18,FALSE)="","",VLOOKUP(A111,'DB（シナリオ）'!$A$2:$R$217,18,FALSE))</f>
        <v/>
      </c>
    </row>
    <row r="112" spans="1:17" ht="56.25" customHeight="1" x14ac:dyDescent="0.2">
      <c r="A112" s="21">
        <f t="shared" si="1"/>
        <v>211</v>
      </c>
      <c r="B112" s="21" t="str">
        <f>IF(VLOOKUP(A112,'DB（シナリオ）'!$A$2:$R$217,2,FALSE)="","",VLOOKUP(A112,'DB（シナリオ）'!$A$2:$R$217,2,FALSE))</f>
        <v>営業部</v>
      </c>
      <c r="C112" s="22" t="str">
        <f>IF(VLOOKUP(A112,'DB（シナリオ）'!$A$2:$R$217,3,FALSE)="","",VLOOKUP(A112,'DB（シナリオ）'!$A$2:$R$217,3,FALSE))</f>
        <v>営業３課</v>
      </c>
      <c r="D112" s="21" t="str">
        <f>IF(VLOOKUP(A112,'DB（シナリオ）'!$A$2:$R$217,4,FALSE)="","",VLOOKUP(A112,'DB（シナリオ）'!$A$2:$R$217,4,FALSE))</f>
        <v>営業事務</v>
      </c>
      <c r="E112" s="22" t="str">
        <f>IF(VLOOKUP(A112,'DB（シナリオ）'!$A$2:$R$217,5,FALSE)="","",VLOOKUP(A112,'DB（シナリオ）'!$A$2:$R$217,5,FALSE))</f>
        <v>松井</v>
      </c>
      <c r="F112" s="22" t="str">
        <f>IF(VLOOKUP(A112,'DB（シナリオ）'!$A$2:$R$217,6,FALSE)="","",VLOOKUP(A112,'DB（シナリオ）'!$A$2:$R$217,6,FALSE))</f>
        <v>女</v>
      </c>
      <c r="G112" s="22">
        <f>IF(VLOOKUP(A112,'DB（シナリオ）'!$A$2:$R$217,7,FALSE)="","",VLOOKUP(A112,'DB（シナリオ）'!$A$2:$R$217,7,FALSE))</f>
        <v>25</v>
      </c>
      <c r="H112" s="45" t="str">
        <f>IF(VLOOKUP(A112,'DB（シナリオ）'!$A$2:$R$217,8,FALSE)="","",VLOOKUP(A112,'DB（シナリオ）'!$A$2:$R$217,8,FALSE))</f>
        <v>在館</v>
      </c>
      <c r="I112" s="21" t="str">
        <f>IF(VLOOKUP(A112,'DB（シナリオ）'!$A$2:$R$217,9,FALSE)="","",VLOOKUP(A112,'DB（シナリオ）'!$A$2:$R$217,9,FALSE))</f>
        <v/>
      </c>
      <c r="J112" s="22" t="str">
        <f>IF(VLOOKUP(A112,'DB（シナリオ）'!$A$2:$R$217,10,FALSE)="","",VLOOKUP(A112,'DB（シナリオ）'!$A$2:$R$217,10,FALSE))</f>
        <v>社内におり、無事</v>
      </c>
      <c r="K112" s="21" t="str">
        <f>IF(VLOOKUP(A112,'DB（シナリオ）'!$A$2:$R$217,11,FALSE)="","",VLOOKUP(A112,'DB（シナリオ）'!$A$2:$R$217,11,FALSE))</f>
        <v>にしやま市</v>
      </c>
      <c r="L112" s="21" t="str">
        <f>IF(VLOOKUP(A112,'DB（シナリオ）'!$A$2:$R$217,12,FALSE)="","",VLOOKUP(A112,'DB（シナリオ）'!$A$2:$R$217,12,FALSE))</f>
        <v>東西線はち駅</v>
      </c>
      <c r="M112" s="21">
        <f>IF(VLOOKUP(A112,'DB（シナリオ）'!$A$2:$R$217,13,FALSE)="","",VLOOKUP(A112,'DB（シナリオ）'!$A$2:$R$217,13,FALSE))</f>
        <v>15</v>
      </c>
      <c r="N112" s="21" t="str">
        <f>IF(VLOOKUP(A112,'DB（シナリオ）'!$A$2:$R$217,15,FALSE)="","",VLOOKUP(A112,'DB（シナリオ）'!$A$2:$R$217,15,FALSE))</f>
        <v>独身、一人暮らし</v>
      </c>
      <c r="O112" s="21" t="str">
        <f>IF(VLOOKUP(A112,'DB（シナリオ）'!$A$2:$R$217,16,FALSE)="","",VLOOKUP(A112,'DB（シナリオ）'!$A$2:$R$217,16,FALSE))</f>
        <v/>
      </c>
      <c r="P112" s="21" t="str">
        <f>IF(VLOOKUP(A112,'DB（シナリオ）'!$A$2:$R$217,17,FALSE)="","",VLOOKUP(A112,'DB（シナリオ）'!$A$2:$R$217,17,FALSE))</f>
        <v/>
      </c>
      <c r="Q112" s="26" t="str">
        <f>IF(VLOOKUP(A112,'DB（シナリオ）'!$A$2:$R$217,18,FALSE)="","",VLOOKUP(A112,'DB（シナリオ）'!$A$2:$R$217,18,FALSE))</f>
        <v/>
      </c>
    </row>
    <row r="113" spans="1:17" ht="56.25" customHeight="1" x14ac:dyDescent="0.2">
      <c r="A113" s="21">
        <f t="shared" si="1"/>
        <v>212</v>
      </c>
      <c r="B113" s="21" t="str">
        <f>IF(VLOOKUP(A113,'DB（シナリオ）'!$A$2:$R$217,2,FALSE)="","",VLOOKUP(A113,'DB（シナリオ）'!$A$2:$R$217,2,FALSE))</f>
        <v>営業部</v>
      </c>
      <c r="C113" s="22" t="str">
        <f>IF(VLOOKUP(A113,'DB（シナリオ）'!$A$2:$R$217,3,FALSE)="","",VLOOKUP(A113,'DB（シナリオ）'!$A$2:$R$217,3,FALSE))</f>
        <v>営業３課</v>
      </c>
      <c r="D113" s="21" t="str">
        <f>IF(VLOOKUP(A113,'DB（シナリオ）'!$A$2:$R$217,4,FALSE)="","",VLOOKUP(A113,'DB（シナリオ）'!$A$2:$R$217,4,FALSE))</f>
        <v>派遣社員</v>
      </c>
      <c r="E113" s="22" t="str">
        <f>IF(VLOOKUP(A113,'DB（シナリオ）'!$A$2:$R$217,5,FALSE)="","",VLOOKUP(A113,'DB（シナリオ）'!$A$2:$R$217,5,FALSE))</f>
        <v>岩崎</v>
      </c>
      <c r="F113" s="22" t="str">
        <f>IF(VLOOKUP(A113,'DB（シナリオ）'!$A$2:$R$217,6,FALSE)="","",VLOOKUP(A113,'DB（シナリオ）'!$A$2:$R$217,6,FALSE))</f>
        <v>女</v>
      </c>
      <c r="G113" s="22">
        <f>IF(VLOOKUP(A113,'DB（シナリオ）'!$A$2:$R$217,7,FALSE)="","",VLOOKUP(A113,'DB（シナリオ）'!$A$2:$R$217,7,FALSE))</f>
        <v>30</v>
      </c>
      <c r="H113" s="45" t="str">
        <f>IF(VLOOKUP(A113,'DB（シナリオ）'!$A$2:$R$217,8,FALSE)="","",VLOOKUP(A113,'DB（シナリオ）'!$A$2:$R$217,8,FALSE))</f>
        <v>在館</v>
      </c>
      <c r="I113" s="21" t="str">
        <f>IF(VLOOKUP(A113,'DB（シナリオ）'!$A$2:$R$217,9,FALSE)="","",VLOOKUP(A113,'DB（シナリオ）'!$A$2:$R$217,9,FALSE))</f>
        <v/>
      </c>
      <c r="J113" s="22" t="str">
        <f>IF(VLOOKUP(A113,'DB（シナリオ）'!$A$2:$R$217,10,FALSE)="","",VLOOKUP(A113,'DB（シナリオ）'!$A$2:$R$217,10,FALSE))</f>
        <v>社内におり、無事</v>
      </c>
      <c r="K113" s="21" t="str">
        <f>IF(VLOOKUP(A113,'DB（シナリオ）'!$A$2:$R$217,11,FALSE)="","",VLOOKUP(A113,'DB（シナリオ）'!$A$2:$R$217,11,FALSE))</f>
        <v>ひがしの市</v>
      </c>
      <c r="L113" s="21" t="str">
        <f>IF(VLOOKUP(A113,'DB（シナリオ）'!$A$2:$R$217,12,FALSE)="","",VLOOKUP(A113,'DB（シナリオ）'!$A$2:$R$217,12,FALSE))</f>
        <v>南北線メロン駅</v>
      </c>
      <c r="M113" s="21">
        <f>IF(VLOOKUP(A113,'DB（シナリオ）'!$A$2:$R$217,13,FALSE)="","",VLOOKUP(A113,'DB（シナリオ）'!$A$2:$R$217,13,FALSE))</f>
        <v>15</v>
      </c>
      <c r="N113" s="21" t="str">
        <f>IF(VLOOKUP(A113,'DB（シナリオ）'!$A$2:$R$217,15,FALSE)="","",VLOOKUP(A113,'DB（シナリオ）'!$A$2:$R$217,15,FALSE))</f>
        <v>夫</v>
      </c>
      <c r="O113" s="21" t="str">
        <f>IF(VLOOKUP(A113,'DB（シナリオ）'!$A$2:$R$217,16,FALSE)="","",VLOOKUP(A113,'DB（シナリオ）'!$A$2:$R$217,16,FALSE))</f>
        <v>無事</v>
      </c>
      <c r="P113" s="21" t="str">
        <f>IF(VLOOKUP(A113,'DB（シナリオ）'!$A$2:$R$217,17,FALSE)="","",VLOOKUP(A113,'DB（シナリオ）'!$A$2:$R$217,17,FALSE))</f>
        <v/>
      </c>
      <c r="Q113" s="26" t="str">
        <f>IF(VLOOKUP(A113,'DB（シナリオ）'!$A$2:$R$217,18,FALSE)="","",VLOOKUP(A113,'DB（シナリオ）'!$A$2:$R$217,18,FALSE))</f>
        <v/>
      </c>
    </row>
    <row r="114" spans="1:17" ht="56.25" customHeight="1" x14ac:dyDescent="0.2">
      <c r="A114" s="21">
        <f t="shared" si="1"/>
        <v>213</v>
      </c>
      <c r="B114" s="21" t="str">
        <f>IF(VLOOKUP(A114,'DB（シナリオ）'!$A$2:$R$217,2,FALSE)="","",VLOOKUP(A114,'DB（シナリオ）'!$A$2:$R$217,2,FALSE))</f>
        <v>営業部</v>
      </c>
      <c r="C114" s="22" t="str">
        <f>IF(VLOOKUP(A114,'DB（シナリオ）'!$A$2:$R$217,3,FALSE)="","",VLOOKUP(A114,'DB（シナリオ）'!$A$2:$R$217,3,FALSE))</f>
        <v>営業３課</v>
      </c>
      <c r="D114" s="21" t="str">
        <f>IF(VLOOKUP(A114,'DB（シナリオ）'!$A$2:$R$217,4,FALSE)="","",VLOOKUP(A114,'DB（シナリオ）'!$A$2:$R$217,4,FALSE))</f>
        <v>派遣社員</v>
      </c>
      <c r="E114" s="22" t="str">
        <f>IF(VLOOKUP(A114,'DB（シナリオ）'!$A$2:$R$217,5,FALSE)="","",VLOOKUP(A114,'DB（シナリオ）'!$A$2:$R$217,5,FALSE))</f>
        <v>野口</v>
      </c>
      <c r="F114" s="22" t="str">
        <f>IF(VLOOKUP(A114,'DB（シナリオ）'!$A$2:$R$217,6,FALSE)="","",VLOOKUP(A114,'DB（シナリオ）'!$A$2:$R$217,6,FALSE))</f>
        <v>女</v>
      </c>
      <c r="G114" s="22">
        <f>IF(VLOOKUP(A114,'DB（シナリオ）'!$A$2:$R$217,7,FALSE)="","",VLOOKUP(A114,'DB（シナリオ）'!$A$2:$R$217,7,FALSE))</f>
        <v>22</v>
      </c>
      <c r="H114" s="45" t="str">
        <f>IF(VLOOKUP(A114,'DB（シナリオ）'!$A$2:$R$217,8,FALSE)="","",VLOOKUP(A114,'DB（シナリオ）'!$A$2:$R$217,8,FALSE))</f>
        <v>在館</v>
      </c>
      <c r="I114" s="21" t="str">
        <f>IF(VLOOKUP(A114,'DB（シナリオ）'!$A$2:$R$217,9,FALSE)="","",VLOOKUP(A114,'DB（シナリオ）'!$A$2:$R$217,9,FALSE))</f>
        <v/>
      </c>
      <c r="J114" s="22" t="str">
        <f>IF(VLOOKUP(A114,'DB（シナリオ）'!$A$2:$R$217,10,FALSE)="","",VLOOKUP(A114,'DB（シナリオ）'!$A$2:$R$217,10,FALSE))</f>
        <v>社内におり、無事</v>
      </c>
      <c r="K114" s="21" t="str">
        <f>IF(VLOOKUP(A114,'DB（シナリオ）'!$A$2:$R$217,11,FALSE)="","",VLOOKUP(A114,'DB（シナリオ）'!$A$2:$R$217,11,FALSE))</f>
        <v>にしやま市</v>
      </c>
      <c r="L114" s="21" t="str">
        <f>IF(VLOOKUP(A114,'DB（シナリオ）'!$A$2:$R$217,12,FALSE)="","",VLOOKUP(A114,'DB（シナリオ）'!$A$2:$R$217,12,FALSE))</f>
        <v>東西線かぶと駅</v>
      </c>
      <c r="M114" s="21">
        <f>IF(VLOOKUP(A114,'DB（シナリオ）'!$A$2:$R$217,13,FALSE)="","",VLOOKUP(A114,'DB（シナリオ）'!$A$2:$R$217,13,FALSE))</f>
        <v>30</v>
      </c>
      <c r="N114" s="21" t="str">
        <f>IF(VLOOKUP(A114,'DB（シナリオ）'!$A$2:$R$217,15,FALSE)="","",VLOOKUP(A114,'DB（シナリオ）'!$A$2:$R$217,15,FALSE))</f>
        <v>独身、一人暮らし</v>
      </c>
      <c r="O114" s="21" t="str">
        <f>IF(VLOOKUP(A114,'DB（シナリオ）'!$A$2:$R$217,16,FALSE)="","",VLOOKUP(A114,'DB（シナリオ）'!$A$2:$R$217,16,FALSE))</f>
        <v/>
      </c>
      <c r="P114" s="21" t="str">
        <f>IF(VLOOKUP(A114,'DB（シナリオ）'!$A$2:$R$217,17,FALSE)="","",VLOOKUP(A114,'DB（シナリオ）'!$A$2:$R$217,17,FALSE))</f>
        <v/>
      </c>
      <c r="Q114" s="26" t="str">
        <f>IF(VLOOKUP(A114,'DB（シナリオ）'!$A$2:$R$217,18,FALSE)="","",VLOOKUP(A114,'DB（シナリオ）'!$A$2:$R$217,18,FALSE))</f>
        <v/>
      </c>
    </row>
    <row r="115" spans="1:17" ht="56.25" customHeight="1" x14ac:dyDescent="0.2">
      <c r="A115" s="21">
        <f t="shared" si="1"/>
        <v>214</v>
      </c>
      <c r="B115" s="21" t="str">
        <f>IF(VLOOKUP(A115,'DB（シナリオ）'!$A$2:$R$217,2,FALSE)="","",VLOOKUP(A115,'DB（シナリオ）'!$A$2:$R$217,2,FALSE))</f>
        <v>技術部</v>
      </c>
      <c r="C115" s="22" t="str">
        <f>IF(VLOOKUP(A115,'DB（シナリオ）'!$A$2:$R$217,3,FALSE)="","",VLOOKUP(A115,'DB（シナリオ）'!$A$2:$R$217,3,FALSE))</f>
        <v/>
      </c>
      <c r="D115" s="21" t="str">
        <f>IF(VLOOKUP(A115,'DB（シナリオ）'!$A$2:$R$217,4,FALSE)="","",VLOOKUP(A115,'DB（シナリオ）'!$A$2:$R$217,4,FALSE))</f>
        <v>部長【対策本部】</v>
      </c>
      <c r="E115" s="22" t="str">
        <f>IF(VLOOKUP(A115,'DB（シナリオ）'!$A$2:$R$217,5,FALSE)="","",VLOOKUP(A115,'DB（シナリオ）'!$A$2:$R$217,5,FALSE))</f>
        <v>松尾</v>
      </c>
      <c r="F115" s="22" t="str">
        <f>IF(VLOOKUP(A115,'DB（シナリオ）'!$A$2:$R$217,6,FALSE)="","",VLOOKUP(A115,'DB（シナリオ）'!$A$2:$R$217,6,FALSE))</f>
        <v>男</v>
      </c>
      <c r="G115" s="22">
        <f>IF(VLOOKUP(A115,'DB（シナリオ）'!$A$2:$R$217,7,FALSE)="","",VLOOKUP(A115,'DB（シナリオ）'!$A$2:$R$217,7,FALSE))</f>
        <v>55</v>
      </c>
      <c r="H115" s="45" t="s">
        <v>1689</v>
      </c>
      <c r="I115" s="21" t="str">
        <f>IF(VLOOKUP(A115,'DB（シナリオ）'!$A$2:$R$217,9,FALSE)="","",VLOOKUP(A115,'DB（シナリオ）'!$A$2:$R$217,9,FALSE))</f>
        <v/>
      </c>
      <c r="J115" s="22" t="s">
        <v>1690</v>
      </c>
      <c r="K115" s="21" t="str">
        <f>IF(VLOOKUP(A115,'DB（シナリオ）'!$A$2:$R$217,11,FALSE)="","",VLOOKUP(A115,'DB（シナリオ）'!$A$2:$R$217,11,FALSE))</f>
        <v>ひがしの市</v>
      </c>
      <c r="L115" s="21" t="str">
        <f>IF(VLOOKUP(A115,'DB（シナリオ）'!$A$2:$R$217,12,FALSE)="","",VLOOKUP(A115,'DB（シナリオ）'!$A$2:$R$217,12,FALSE))</f>
        <v>南北線たい駅</v>
      </c>
      <c r="M115" s="21">
        <f>IF(VLOOKUP(A115,'DB（シナリオ）'!$A$2:$R$217,13,FALSE)="","",VLOOKUP(A115,'DB（シナリオ）'!$A$2:$R$217,13,FALSE))</f>
        <v>7</v>
      </c>
      <c r="N115" s="21" t="str">
        <f>IF(VLOOKUP(A115,'DB（シナリオ）'!$A$2:$R$217,15,FALSE)="","",VLOOKUP(A115,'DB（シナリオ）'!$A$2:$R$217,15,FALSE))</f>
        <v>妻、息子(20歳）</v>
      </c>
      <c r="O115" s="21" t="str">
        <f>IF(VLOOKUP(A115,'DB（シナリオ）'!$A$2:$R$217,16,FALSE)="","",VLOOKUP(A115,'DB（シナリオ）'!$A$2:$R$217,16,FALSE))</f>
        <v>全員無事</v>
      </c>
      <c r="P115" s="21" t="str">
        <f>IF(VLOOKUP(A115,'DB（シナリオ）'!$A$2:$R$217,17,FALSE)="","",VLOOKUP(A115,'DB（シナリオ）'!$A$2:$R$217,17,FALSE))</f>
        <v/>
      </c>
      <c r="Q115" s="26" t="str">
        <f>IF(VLOOKUP(A115,'DB（シナリオ）'!$A$2:$R$217,18,FALSE)="","",VLOOKUP(A115,'DB（シナリオ）'!$A$2:$R$217,18,FALSE))</f>
        <v/>
      </c>
    </row>
    <row r="116" spans="1:17" ht="56.25" customHeight="1" x14ac:dyDescent="0.2">
      <c r="A116" s="21">
        <f t="shared" si="1"/>
        <v>215</v>
      </c>
      <c r="B116" s="21" t="str">
        <f>IF(VLOOKUP(A116,'DB（シナリオ）'!$A$2:$R$217,2,FALSE)="","",VLOOKUP(A116,'DB（シナリオ）'!$A$2:$R$217,2,FALSE))</f>
        <v>技術部</v>
      </c>
      <c r="C116" s="22" t="str">
        <f>IF(VLOOKUP(A116,'DB（シナリオ）'!$A$2:$R$217,3,FALSE)="","",VLOOKUP(A116,'DB（シナリオ）'!$A$2:$R$217,3,FALSE))</f>
        <v>技術１課</v>
      </c>
      <c r="D116" s="21" t="str">
        <f>IF(VLOOKUP(A116,'DB（シナリオ）'!$A$2:$R$217,4,FALSE)="","",VLOOKUP(A116,'DB（シナリオ）'!$A$2:$R$217,4,FALSE))</f>
        <v>課長【対策本部】</v>
      </c>
      <c r="E116" s="22" t="str">
        <f>IF(VLOOKUP(A116,'DB（シナリオ）'!$A$2:$R$217,5,FALSE)="","",VLOOKUP(A116,'DB（シナリオ）'!$A$2:$R$217,5,FALSE))</f>
        <v>木下</v>
      </c>
      <c r="F116" s="22" t="str">
        <f>IF(VLOOKUP(A116,'DB（シナリオ）'!$A$2:$R$217,6,FALSE)="","",VLOOKUP(A116,'DB（シナリオ）'!$A$2:$R$217,6,FALSE))</f>
        <v>男</v>
      </c>
      <c r="G116" s="22">
        <f>IF(VLOOKUP(A116,'DB（シナリオ）'!$A$2:$R$217,7,FALSE)="","",VLOOKUP(A116,'DB（シナリオ）'!$A$2:$R$217,7,FALSE))</f>
        <v>50</v>
      </c>
      <c r="H116" s="45" t="str">
        <f>IF(VLOOKUP(A116,'DB（シナリオ）'!$A$2:$R$217,8,FALSE)="","",VLOOKUP(A116,'DB（シナリオ）'!$A$2:$R$217,8,FALSE))</f>
        <v>外出中</v>
      </c>
      <c r="I116" s="21" t="str">
        <f>IF(VLOOKUP(A116,'DB（シナリオ）'!$A$2:$R$217,9,FALSE)="","",VLOOKUP(A116,'DB（シナリオ）'!$A$2:$R$217,9,FALSE))</f>
        <v/>
      </c>
      <c r="J116" s="22" t="str">
        <f>IF(VLOOKUP(A116,'DB（シナリオ）'!$A$2:$R$217,10,FALSE)="","",VLOOKUP(A116,'DB（シナリオ）'!$A$2:$R$217,10,FALSE))</f>
        <v>外出先で被災、無事</v>
      </c>
      <c r="K116" s="21" t="str">
        <f>IF(VLOOKUP(A116,'DB（シナリオ）'!$A$2:$R$217,11,FALSE)="","",VLOOKUP(A116,'DB（シナリオ）'!$A$2:$R$217,11,FALSE))</f>
        <v>にしやま市</v>
      </c>
      <c r="L116" s="21" t="str">
        <f>IF(VLOOKUP(A116,'DB（シナリオ）'!$A$2:$R$217,12,FALSE)="","",VLOOKUP(A116,'DB（シナリオ）'!$A$2:$R$217,12,FALSE))</f>
        <v>東西線こおろぎ駅</v>
      </c>
      <c r="M116" s="21">
        <f>IF(VLOOKUP(A116,'DB（シナリオ）'!$A$2:$R$217,13,FALSE)="","",VLOOKUP(A116,'DB（シナリオ）'!$A$2:$R$217,13,FALSE))</f>
        <v>20</v>
      </c>
      <c r="N116" s="21" t="str">
        <f>IF(VLOOKUP(A116,'DB（シナリオ）'!$A$2:$R$217,15,FALSE)="","",VLOOKUP(A116,'DB（シナリオ）'!$A$2:$R$217,15,FALSE))</f>
        <v>妻、息子(14歳）</v>
      </c>
      <c r="O116" s="21" t="str">
        <f>IF(VLOOKUP(A116,'DB（シナリオ）'!$A$2:$R$217,16,FALSE)="","",VLOOKUP(A116,'DB（シナリオ）'!$A$2:$R$217,16,FALSE))</f>
        <v>全員無事</v>
      </c>
      <c r="P116" s="21" t="str">
        <f>IF(VLOOKUP(A116,'DB（シナリオ）'!$A$2:$R$217,17,FALSE)="","",VLOOKUP(A116,'DB（シナリオ）'!$A$2:$R$217,17,FALSE))</f>
        <v/>
      </c>
      <c r="Q116" s="26" t="str">
        <f>IF(VLOOKUP(A116,'DB（シナリオ）'!$A$2:$R$217,18,FALSE)="","",VLOOKUP(A116,'DB（シナリオ）'!$A$2:$R$217,18,FALSE))</f>
        <v/>
      </c>
    </row>
    <row r="117" spans="1:17" ht="56.25" customHeight="1" x14ac:dyDescent="0.2">
      <c r="A117" s="21">
        <f t="shared" si="1"/>
        <v>216</v>
      </c>
      <c r="B117" s="21" t="str">
        <f>IF(VLOOKUP(A117,'DB（シナリオ）'!$A$2:$R$217,2,FALSE)="","",VLOOKUP(A117,'DB（シナリオ）'!$A$2:$R$217,2,FALSE))</f>
        <v>技術部</v>
      </c>
      <c r="C117" s="22" t="str">
        <f>IF(VLOOKUP(A117,'DB（シナリオ）'!$A$2:$R$217,3,FALSE)="","",VLOOKUP(A117,'DB（シナリオ）'!$A$2:$R$217,3,FALSE))</f>
        <v>技術１課</v>
      </c>
      <c r="D117" s="21" t="str">
        <f>IF(VLOOKUP(A117,'DB（シナリオ）'!$A$2:$R$217,4,FALSE)="","",VLOOKUP(A117,'DB（シナリオ）'!$A$2:$R$217,4,FALSE))</f>
        <v/>
      </c>
      <c r="E117" s="22" t="str">
        <f>IF(VLOOKUP(A117,'DB（シナリオ）'!$A$2:$R$217,5,FALSE)="","",VLOOKUP(A117,'DB（シナリオ）'!$A$2:$R$217,5,FALSE))</f>
        <v>菊地</v>
      </c>
      <c r="F117" s="22" t="str">
        <f>IF(VLOOKUP(A117,'DB（シナリオ）'!$A$2:$R$217,6,FALSE)="","",VLOOKUP(A117,'DB（シナリオ）'!$A$2:$R$217,6,FALSE))</f>
        <v>男</v>
      </c>
      <c r="G117" s="22">
        <f>IF(VLOOKUP(A117,'DB（シナリオ）'!$A$2:$R$217,7,FALSE)="","",VLOOKUP(A117,'DB（シナリオ）'!$A$2:$R$217,7,FALSE))</f>
        <v>49</v>
      </c>
      <c r="H117" s="45" t="s">
        <v>1689</v>
      </c>
      <c r="I117" s="21" t="str">
        <f>IF(VLOOKUP(A117,'DB（シナリオ）'!$A$2:$R$217,9,FALSE)="","",VLOOKUP(A117,'DB（シナリオ）'!$A$2:$R$217,9,FALSE))</f>
        <v/>
      </c>
      <c r="J117" s="22" t="s">
        <v>1690</v>
      </c>
      <c r="K117" s="21" t="str">
        <f>IF(VLOOKUP(A117,'DB（シナリオ）'!$A$2:$R$217,11,FALSE)="","",VLOOKUP(A117,'DB（シナリオ）'!$A$2:$R$217,11,FALSE))</f>
        <v>ひがしの市</v>
      </c>
      <c r="L117" s="21" t="str">
        <f>IF(VLOOKUP(A117,'DB（シナリオ）'!$A$2:$R$217,12,FALSE)="","",VLOOKUP(A117,'DB（シナリオ）'!$A$2:$R$217,12,FALSE))</f>
        <v>東西線クマ駅</v>
      </c>
      <c r="M117" s="21">
        <f>IF(VLOOKUP(A117,'DB（シナリオ）'!$A$2:$R$217,13,FALSE)="","",VLOOKUP(A117,'DB（シナリオ）'!$A$2:$R$217,13,FALSE))</f>
        <v>22</v>
      </c>
      <c r="N117" s="21" t="str">
        <f>IF(VLOOKUP(A117,'DB（シナリオ）'!$A$2:$R$217,15,FALSE)="","",VLOOKUP(A117,'DB（シナリオ）'!$A$2:$R$217,15,FALSE))</f>
        <v>妻、娘(17歳）、息子(14歳)</v>
      </c>
      <c r="O117" s="21" t="str">
        <f>IF(VLOOKUP(A117,'DB（シナリオ）'!$A$2:$R$217,16,FALSE)="","",VLOOKUP(A117,'DB（シナリオ）'!$A$2:$R$217,16,FALSE))</f>
        <v>全員無事</v>
      </c>
      <c r="P117" s="21" t="str">
        <f>IF(VLOOKUP(A117,'DB（シナリオ）'!$A$2:$R$217,17,FALSE)="","",VLOOKUP(A117,'DB（シナリオ）'!$A$2:$R$217,17,FALSE))</f>
        <v/>
      </c>
      <c r="Q117" s="26" t="str">
        <f>IF(VLOOKUP(A117,'DB（シナリオ）'!$A$2:$R$217,18,FALSE)="","",VLOOKUP(A117,'DB（シナリオ）'!$A$2:$R$217,18,FALSE))</f>
        <v/>
      </c>
    </row>
    <row r="118" spans="1:17" ht="56.25" customHeight="1" x14ac:dyDescent="0.2">
      <c r="A118" s="21">
        <f t="shared" si="1"/>
        <v>217</v>
      </c>
      <c r="B118" s="21" t="str">
        <f>IF(VLOOKUP(A118,'DB（シナリオ）'!$A$2:$R$217,2,FALSE)="","",VLOOKUP(A118,'DB（シナリオ）'!$A$2:$R$217,2,FALSE))</f>
        <v>技術部</v>
      </c>
      <c r="C118" s="22" t="str">
        <f>IF(VLOOKUP(A118,'DB（シナリオ）'!$A$2:$R$217,3,FALSE)="","",VLOOKUP(A118,'DB（シナリオ）'!$A$2:$R$217,3,FALSE))</f>
        <v>技術１課</v>
      </c>
      <c r="D118" s="21" t="str">
        <f>IF(VLOOKUP(A118,'DB（シナリオ）'!$A$2:$R$217,4,FALSE)="","",VLOOKUP(A118,'DB（シナリオ）'!$A$2:$R$217,4,FALSE))</f>
        <v/>
      </c>
      <c r="E118" s="22" t="str">
        <f>IF(VLOOKUP(A118,'DB（シナリオ）'!$A$2:$R$217,5,FALSE)="","",VLOOKUP(A118,'DB（シナリオ）'!$A$2:$R$217,5,FALSE))</f>
        <v>野村</v>
      </c>
      <c r="F118" s="22" t="str">
        <f>IF(VLOOKUP(A118,'DB（シナリオ）'!$A$2:$R$217,6,FALSE)="","",VLOOKUP(A118,'DB（シナリオ）'!$A$2:$R$217,6,FALSE))</f>
        <v>男</v>
      </c>
      <c r="G118" s="22">
        <f>IF(VLOOKUP(A118,'DB（シナリオ）'!$A$2:$R$217,7,FALSE)="","",VLOOKUP(A118,'DB（シナリオ）'!$A$2:$R$217,7,FALSE))</f>
        <v>58</v>
      </c>
      <c r="H118" s="45" t="str">
        <f>IF(VLOOKUP(A118,'DB（シナリオ）'!$A$2:$R$217,8,FALSE)="","",VLOOKUP(A118,'DB（シナリオ）'!$A$2:$R$217,8,FALSE))</f>
        <v>在館</v>
      </c>
      <c r="I118" s="21" t="str">
        <f>IF(VLOOKUP(A118,'DB（シナリオ）'!$A$2:$R$217,9,FALSE)="","",VLOOKUP(A118,'DB（シナリオ）'!$A$2:$R$217,9,FALSE))</f>
        <v/>
      </c>
      <c r="J118" s="22" t="str">
        <f>IF(VLOOKUP(A118,'DB（シナリオ）'!$A$2:$R$217,10,FALSE)="","",VLOOKUP(A118,'DB（シナリオ）'!$A$2:$R$217,10,FALSE))</f>
        <v>社内におり、無事</v>
      </c>
      <c r="K118" s="21" t="str">
        <f>IF(VLOOKUP(A118,'DB（シナリオ）'!$A$2:$R$217,11,FALSE)="","",VLOOKUP(A118,'DB（シナリオ）'!$A$2:$R$217,11,FALSE))</f>
        <v>ひがしの市</v>
      </c>
      <c r="L118" s="21" t="str">
        <f>IF(VLOOKUP(A118,'DB（シナリオ）'!$A$2:$R$217,12,FALSE)="","",VLOOKUP(A118,'DB（シナリオ）'!$A$2:$R$217,12,FALSE))</f>
        <v>東西線ウサギ駅</v>
      </c>
      <c r="M118" s="21">
        <f>IF(VLOOKUP(A118,'DB（シナリオ）'!$A$2:$R$217,13,FALSE)="","",VLOOKUP(A118,'DB（シナリオ）'!$A$2:$R$217,13,FALSE))</f>
        <v>10</v>
      </c>
      <c r="N118" s="21" t="str">
        <f>IF(VLOOKUP(A118,'DB（シナリオ）'!$A$2:$R$217,15,FALSE)="","",VLOOKUP(A118,'DB（シナリオ）'!$A$2:$R$217,15,FALSE))</f>
        <v>妻</v>
      </c>
      <c r="O118" s="21" t="str">
        <f>IF(VLOOKUP(A118,'DB（シナリオ）'!$A$2:$R$217,16,FALSE)="","",VLOOKUP(A118,'DB（シナリオ）'!$A$2:$R$217,16,FALSE))</f>
        <v>無事</v>
      </c>
      <c r="P118" s="21" t="str">
        <f>IF(VLOOKUP(A118,'DB（シナリオ）'!$A$2:$R$217,17,FALSE)="","",VLOOKUP(A118,'DB（シナリオ）'!$A$2:$R$217,17,FALSE))</f>
        <v/>
      </c>
      <c r="Q118" s="26" t="str">
        <f>IF(VLOOKUP(A118,'DB（シナリオ）'!$A$2:$R$217,18,FALSE)="","",VLOOKUP(A118,'DB（シナリオ）'!$A$2:$R$217,18,FALSE))</f>
        <v/>
      </c>
    </row>
    <row r="119" spans="1:17" ht="56.25" customHeight="1" x14ac:dyDescent="0.2">
      <c r="A119" s="21">
        <f t="shared" si="1"/>
        <v>218</v>
      </c>
      <c r="B119" s="21" t="str">
        <f>IF(VLOOKUP(A119,'DB（シナリオ）'!$A$2:$R$217,2,FALSE)="","",VLOOKUP(A119,'DB（シナリオ）'!$A$2:$R$217,2,FALSE))</f>
        <v>技術部</v>
      </c>
      <c r="C119" s="22" t="str">
        <f>IF(VLOOKUP(A119,'DB（シナリオ）'!$A$2:$R$217,3,FALSE)="","",VLOOKUP(A119,'DB（シナリオ）'!$A$2:$R$217,3,FALSE))</f>
        <v>技術１課</v>
      </c>
      <c r="D119" s="21" t="str">
        <f>IF(VLOOKUP(A119,'DB（シナリオ）'!$A$2:$R$217,4,FALSE)="","",VLOOKUP(A119,'DB（シナリオ）'!$A$2:$R$217,4,FALSE))</f>
        <v/>
      </c>
      <c r="E119" s="22" t="str">
        <f>IF(VLOOKUP(A119,'DB（シナリオ）'!$A$2:$R$217,5,FALSE)="","",VLOOKUP(A119,'DB（シナリオ）'!$A$2:$R$217,5,FALSE))</f>
        <v>佐野</v>
      </c>
      <c r="F119" s="22" t="str">
        <f>IF(VLOOKUP(A119,'DB（シナリオ）'!$A$2:$R$217,6,FALSE)="","",VLOOKUP(A119,'DB（シナリオ）'!$A$2:$R$217,6,FALSE))</f>
        <v>男</v>
      </c>
      <c r="G119" s="22">
        <f>IF(VLOOKUP(A119,'DB（シナリオ）'!$A$2:$R$217,7,FALSE)="","",VLOOKUP(A119,'DB（シナリオ）'!$A$2:$R$217,7,FALSE))</f>
        <v>56</v>
      </c>
      <c r="H119" s="45" t="str">
        <f>IF(VLOOKUP(A119,'DB（シナリオ）'!$A$2:$R$217,8,FALSE)="","",VLOOKUP(A119,'DB（シナリオ）'!$A$2:$R$217,8,FALSE))</f>
        <v>在館</v>
      </c>
      <c r="I119" s="21" t="str">
        <f>IF(VLOOKUP(A119,'DB（シナリオ）'!$A$2:$R$217,9,FALSE)="","",VLOOKUP(A119,'DB（シナリオ）'!$A$2:$R$217,9,FALSE))</f>
        <v/>
      </c>
      <c r="J119" s="22" t="str">
        <f>IF(VLOOKUP(A119,'DB（シナリオ）'!$A$2:$R$217,10,FALSE)="","",VLOOKUP(A119,'DB（シナリオ）'!$A$2:$R$217,10,FALSE))</f>
        <v>社内におり、無事</v>
      </c>
      <c r="K119" s="21" t="str">
        <f>IF(VLOOKUP(A119,'DB（シナリオ）'!$A$2:$R$217,11,FALSE)="","",VLOOKUP(A119,'DB（シナリオ）'!$A$2:$R$217,11,FALSE))</f>
        <v>ひがしの市</v>
      </c>
      <c r="L119" s="21" t="str">
        <f>IF(VLOOKUP(A119,'DB（シナリオ）'!$A$2:$R$217,12,FALSE)="","",VLOOKUP(A119,'DB（シナリオ）'!$A$2:$R$217,12,FALSE))</f>
        <v>東西線クマ駅</v>
      </c>
      <c r="M119" s="21">
        <f>IF(VLOOKUP(A119,'DB（シナリオ）'!$A$2:$R$217,13,FALSE)="","",VLOOKUP(A119,'DB（シナリオ）'!$A$2:$R$217,13,FALSE))</f>
        <v>22</v>
      </c>
      <c r="N119" s="21" t="str">
        <f>IF(VLOOKUP(A119,'DB（シナリオ）'!$A$2:$R$217,15,FALSE)="","",VLOOKUP(A119,'DB（シナリオ）'!$A$2:$R$217,15,FALSE))</f>
        <v>妻、娘（21歳）</v>
      </c>
      <c r="O119" s="21" t="str">
        <f>IF(VLOOKUP(A119,'DB（シナリオ）'!$A$2:$R$217,16,FALSE)="","",VLOOKUP(A119,'DB（シナリオ）'!$A$2:$R$217,16,FALSE))</f>
        <v>全員無事</v>
      </c>
      <c r="P119" s="21" t="str">
        <f>IF(VLOOKUP(A119,'DB（シナリオ）'!$A$2:$R$217,17,FALSE)="","",VLOOKUP(A119,'DB（シナリオ）'!$A$2:$R$217,17,FALSE))</f>
        <v/>
      </c>
      <c r="Q119" s="26" t="str">
        <f>IF(VLOOKUP(A119,'DB（シナリオ）'!$A$2:$R$217,18,FALSE)="","",VLOOKUP(A119,'DB（シナリオ）'!$A$2:$R$217,18,FALSE))</f>
        <v>人工肛門を装着しており、週2回、排泄物を溜める袋（パウチ）の交換が必要。</v>
      </c>
    </row>
    <row r="120" spans="1:17" ht="56.25" customHeight="1" x14ac:dyDescent="0.2">
      <c r="A120" s="21">
        <f t="shared" si="1"/>
        <v>219</v>
      </c>
      <c r="B120" s="21" t="str">
        <f>IF(VLOOKUP(A120,'DB（シナリオ）'!$A$2:$R$217,2,FALSE)="","",VLOOKUP(A120,'DB（シナリオ）'!$A$2:$R$217,2,FALSE))</f>
        <v>技術部</v>
      </c>
      <c r="C120" s="22" t="str">
        <f>IF(VLOOKUP(A120,'DB（シナリオ）'!$A$2:$R$217,3,FALSE)="","",VLOOKUP(A120,'DB（シナリオ）'!$A$2:$R$217,3,FALSE))</f>
        <v>技術１課</v>
      </c>
      <c r="D120" s="21" t="str">
        <f>IF(VLOOKUP(A120,'DB（シナリオ）'!$A$2:$R$217,4,FALSE)="","",VLOOKUP(A120,'DB（シナリオ）'!$A$2:$R$217,4,FALSE))</f>
        <v/>
      </c>
      <c r="E120" s="22" t="str">
        <f>IF(VLOOKUP(A120,'DB（シナリオ）'!$A$2:$R$217,5,FALSE)="","",VLOOKUP(A120,'DB（シナリオ）'!$A$2:$R$217,5,FALSE))</f>
        <v>渡部</v>
      </c>
      <c r="F120" s="22" t="str">
        <f>IF(VLOOKUP(A120,'DB（シナリオ）'!$A$2:$R$217,6,FALSE)="","",VLOOKUP(A120,'DB（シナリオ）'!$A$2:$R$217,6,FALSE))</f>
        <v>男</v>
      </c>
      <c r="G120" s="22">
        <f>IF(VLOOKUP(A120,'DB（シナリオ）'!$A$2:$R$217,7,FALSE)="","",VLOOKUP(A120,'DB（シナリオ）'!$A$2:$R$217,7,FALSE))</f>
        <v>47</v>
      </c>
      <c r="H120" s="45" t="str">
        <f>IF(VLOOKUP(A120,'DB（シナリオ）'!$A$2:$R$217,8,FALSE)="","",VLOOKUP(A120,'DB（シナリオ）'!$A$2:$R$217,8,FALSE))</f>
        <v>在館</v>
      </c>
      <c r="I120" s="21" t="str">
        <f>IF(VLOOKUP(A120,'DB（シナリオ）'!$A$2:$R$217,9,FALSE)="","",VLOOKUP(A120,'DB（シナリオ）'!$A$2:$R$217,9,FALSE))</f>
        <v/>
      </c>
      <c r="J120" s="22" t="str">
        <f>IF(VLOOKUP(A120,'DB（シナリオ）'!$A$2:$R$217,10,FALSE)="","",VLOOKUP(A120,'DB（シナリオ）'!$A$2:$R$217,10,FALSE))</f>
        <v>社内におり、無事</v>
      </c>
      <c r="K120" s="21" t="str">
        <f>IF(VLOOKUP(A120,'DB（シナリオ）'!$A$2:$R$217,11,FALSE)="","",VLOOKUP(A120,'DB（シナリオ）'!$A$2:$R$217,11,FALSE))</f>
        <v>にしやま市</v>
      </c>
      <c r="L120" s="21" t="str">
        <f>IF(VLOOKUP(A120,'DB（シナリオ）'!$A$2:$R$217,12,FALSE)="","",VLOOKUP(A120,'DB（シナリオ）'!$A$2:$R$217,12,FALSE))</f>
        <v>東西線ばった駅</v>
      </c>
      <c r="M120" s="21">
        <f>IF(VLOOKUP(A120,'DB（シナリオ）'!$A$2:$R$217,13,FALSE)="","",VLOOKUP(A120,'DB（シナリオ）'!$A$2:$R$217,13,FALSE))</f>
        <v>25</v>
      </c>
      <c r="N120" s="21" t="str">
        <f>IF(VLOOKUP(A120,'DB（シナリオ）'!$A$2:$R$217,15,FALSE)="","",VLOOKUP(A120,'DB（シナリオ）'!$A$2:$R$217,15,FALSE))</f>
        <v>1人暮らし。ペットの熱帯魚（クラリオンエンゼル/1匹約25万円）を大切にしている。</v>
      </c>
      <c r="O120" s="21" t="str">
        <f>IF(VLOOKUP(A120,'DB（シナリオ）'!$A$2:$R$217,16,FALSE)="","",VLOOKUP(A120,'DB（シナリオ）'!$A$2:$R$217,16,FALSE))</f>
        <v/>
      </c>
      <c r="P120" s="21" t="str">
        <f>IF(VLOOKUP(A120,'DB（シナリオ）'!$A$2:$R$217,17,FALSE)="","",VLOOKUP(A120,'DB（シナリオ）'!$A$2:$R$217,17,FALSE))</f>
        <v/>
      </c>
      <c r="Q120" s="26" t="str">
        <f>IF(VLOOKUP(A120,'DB（シナリオ）'!$A$2:$R$217,18,FALSE)="","",VLOOKUP(A120,'DB（シナリオ）'!$A$2:$R$217,18,FALSE))</f>
        <v/>
      </c>
    </row>
    <row r="121" spans="1:17" ht="56.25" customHeight="1" x14ac:dyDescent="0.2">
      <c r="A121" s="21">
        <f t="shared" si="1"/>
        <v>220</v>
      </c>
      <c r="B121" s="21" t="str">
        <f>IF(VLOOKUP(A121,'DB（シナリオ）'!$A$2:$R$217,2,FALSE)="","",VLOOKUP(A121,'DB（シナリオ）'!$A$2:$R$217,2,FALSE))</f>
        <v>技術部</v>
      </c>
      <c r="C121" s="22" t="str">
        <f>IF(VLOOKUP(A121,'DB（シナリオ）'!$A$2:$R$217,3,FALSE)="","",VLOOKUP(A121,'DB（シナリオ）'!$A$2:$R$217,3,FALSE))</f>
        <v>技術１課</v>
      </c>
      <c r="D121" s="21" t="str">
        <f>IF(VLOOKUP(A121,'DB（シナリオ）'!$A$2:$R$217,4,FALSE)="","",VLOOKUP(A121,'DB（シナリオ）'!$A$2:$R$217,4,FALSE))</f>
        <v/>
      </c>
      <c r="E121" s="22" t="str">
        <f>IF(VLOOKUP(A121,'DB（シナリオ）'!$A$2:$R$217,5,FALSE)="","",VLOOKUP(A121,'DB（シナリオ）'!$A$2:$R$217,5,FALSE))</f>
        <v>新井</v>
      </c>
      <c r="F121" s="22" t="str">
        <f>IF(VLOOKUP(A121,'DB（シナリオ）'!$A$2:$R$217,6,FALSE)="","",VLOOKUP(A121,'DB（シナリオ）'!$A$2:$R$217,6,FALSE))</f>
        <v>男</v>
      </c>
      <c r="G121" s="22">
        <f>IF(VLOOKUP(A121,'DB（シナリオ）'!$A$2:$R$217,7,FALSE)="","",VLOOKUP(A121,'DB（シナリオ）'!$A$2:$R$217,7,FALSE))</f>
        <v>43</v>
      </c>
      <c r="H121" s="45" t="str">
        <f>IF(VLOOKUP(A121,'DB（シナリオ）'!$A$2:$R$217,8,FALSE)="","",VLOOKUP(A121,'DB（シナリオ）'!$A$2:$R$217,8,FALSE))</f>
        <v>在館</v>
      </c>
      <c r="I121" s="21" t="str">
        <f>IF(VLOOKUP(A121,'DB（シナリオ）'!$A$2:$R$217,9,FALSE)="","",VLOOKUP(A121,'DB（シナリオ）'!$A$2:$R$217,9,FALSE))</f>
        <v>負傷</v>
      </c>
      <c r="J121" s="22" t="str">
        <f>IF(VLOOKUP(A121,'DB（シナリオ）'!$A$2:$R$217,10,FALSE)="","",VLOOKUP(A121,'DB（シナリオ）'!$A$2:$R$217,10,FALSE))</f>
        <v>社内におり、無事</v>
      </c>
      <c r="K121" s="21" t="str">
        <f>IF(VLOOKUP(A121,'DB（シナリオ）'!$A$2:$R$217,11,FALSE)="","",VLOOKUP(A121,'DB（シナリオ）'!$A$2:$R$217,11,FALSE))</f>
        <v>はまべ市</v>
      </c>
      <c r="L121" s="21" t="str">
        <f>IF(VLOOKUP(A121,'DB（シナリオ）'!$A$2:$R$217,12,FALSE)="","",VLOOKUP(A121,'DB（シナリオ）'!$A$2:$R$217,12,FALSE))</f>
        <v>東西線かぶと駅</v>
      </c>
      <c r="M121" s="21">
        <f>IF(VLOOKUP(A121,'DB（シナリオ）'!$A$2:$R$217,13,FALSE)="","",VLOOKUP(A121,'DB（シナリオ）'!$A$2:$R$217,13,FALSE))</f>
        <v>30</v>
      </c>
      <c r="N121" s="21" t="str">
        <f>IF(VLOOKUP(A121,'DB（シナリオ）'!$A$2:$R$217,15,FALSE)="","",VLOOKUP(A121,'DB（シナリオ）'!$A$2:$R$217,15,FALSE))</f>
        <v>妻、娘(10歳）、娘(8歳)</v>
      </c>
      <c r="O121" s="21" t="str">
        <f>IF(VLOOKUP(A121,'DB（シナリオ）'!$A$2:$R$217,16,FALSE)="","",VLOOKUP(A121,'DB（シナリオ）'!$A$2:$R$217,16,FALSE))</f>
        <v>全員無事</v>
      </c>
      <c r="P121" s="21" t="str">
        <f>IF(VLOOKUP(A121,'DB（シナリオ）'!$A$2:$R$217,17,FALSE)="","",VLOOKUP(A121,'DB（シナリオ）'!$A$2:$R$217,17,FALSE))</f>
        <v/>
      </c>
      <c r="Q121" s="26" t="str">
        <f>IF(VLOOKUP(A121,'DB（シナリオ）'!$A$2:$R$217,18,FALSE)="","",VLOOKUP(A121,'DB（シナリオ）'!$A$2:$R$217,18,FALSE))</f>
        <v/>
      </c>
    </row>
    <row r="122" spans="1:17" ht="56.25" customHeight="1" x14ac:dyDescent="0.2">
      <c r="A122" s="21">
        <f t="shared" si="1"/>
        <v>221</v>
      </c>
      <c r="B122" s="21" t="str">
        <f>IF(VLOOKUP(A122,'DB（シナリオ）'!$A$2:$R$217,2,FALSE)="","",VLOOKUP(A122,'DB（シナリオ）'!$A$2:$R$217,2,FALSE))</f>
        <v>技術部</v>
      </c>
      <c r="C122" s="22" t="str">
        <f>IF(VLOOKUP(A122,'DB（シナリオ）'!$A$2:$R$217,3,FALSE)="","",VLOOKUP(A122,'DB（シナリオ）'!$A$2:$R$217,3,FALSE))</f>
        <v>技術１課</v>
      </c>
      <c r="D122" s="21" t="str">
        <f>IF(VLOOKUP(A122,'DB（シナリオ）'!$A$2:$R$217,4,FALSE)="","",VLOOKUP(A122,'DB（シナリオ）'!$A$2:$R$217,4,FALSE))</f>
        <v/>
      </c>
      <c r="E122" s="22" t="str">
        <f>IF(VLOOKUP(A122,'DB（シナリオ）'!$A$2:$R$217,5,FALSE)="","",VLOOKUP(A122,'DB（シナリオ）'!$A$2:$R$217,5,FALSE))</f>
        <v>杉本</v>
      </c>
      <c r="F122" s="22" t="str">
        <f>IF(VLOOKUP(A122,'DB（シナリオ）'!$A$2:$R$217,6,FALSE)="","",VLOOKUP(A122,'DB（シナリオ）'!$A$2:$R$217,6,FALSE))</f>
        <v>男</v>
      </c>
      <c r="G122" s="22">
        <f>IF(VLOOKUP(A122,'DB（シナリオ）'!$A$2:$R$217,7,FALSE)="","",VLOOKUP(A122,'DB（シナリオ）'!$A$2:$R$217,7,FALSE))</f>
        <v>41</v>
      </c>
      <c r="H122" s="45" t="str">
        <f>IF(VLOOKUP(A122,'DB（シナリオ）'!$A$2:$R$217,8,FALSE)="","",VLOOKUP(A122,'DB（シナリオ）'!$A$2:$R$217,8,FALSE))</f>
        <v>在館</v>
      </c>
      <c r="I122" s="21" t="str">
        <f>IF(VLOOKUP(A122,'DB（シナリオ）'!$A$2:$R$217,9,FALSE)="","",VLOOKUP(A122,'DB（シナリオ）'!$A$2:$R$217,9,FALSE))</f>
        <v/>
      </c>
      <c r="J122" s="22" t="str">
        <f>IF(VLOOKUP(A122,'DB（シナリオ）'!$A$2:$R$217,10,FALSE)="","",VLOOKUP(A122,'DB（シナリオ）'!$A$2:$R$217,10,FALSE))</f>
        <v>社内におり、無事</v>
      </c>
      <c r="K122" s="21" t="str">
        <f>IF(VLOOKUP(A122,'DB（シナリオ）'!$A$2:$R$217,11,FALSE)="","",VLOOKUP(A122,'DB（シナリオ）'!$A$2:$R$217,11,FALSE))</f>
        <v>ひがしの市</v>
      </c>
      <c r="L122" s="21" t="str">
        <f>IF(VLOOKUP(A122,'DB（シナリオ）'!$A$2:$R$217,12,FALSE)="","",VLOOKUP(A122,'DB（シナリオ）'!$A$2:$R$217,12,FALSE))</f>
        <v>南北線あじ駅</v>
      </c>
      <c r="M122" s="21">
        <f>IF(VLOOKUP(A122,'DB（シナリオ）'!$A$2:$R$217,13,FALSE)="","",VLOOKUP(A122,'DB（シナリオ）'!$A$2:$R$217,13,FALSE))</f>
        <v>5</v>
      </c>
      <c r="N122" s="21" t="str">
        <f>IF(VLOOKUP(A122,'DB（シナリオ）'!$A$2:$R$217,15,FALSE)="","",VLOOKUP(A122,'DB（シナリオ）'!$A$2:$R$217,15,FALSE))</f>
        <v>妻、娘(15歳）、息子(13歳)</v>
      </c>
      <c r="O122" s="21" t="str">
        <f>IF(VLOOKUP(A122,'DB（シナリオ）'!$A$2:$R$217,16,FALSE)="","",VLOOKUP(A122,'DB（シナリオ）'!$A$2:$R$217,16,FALSE))</f>
        <v>全員無事</v>
      </c>
      <c r="P122" s="21" t="str">
        <f>IF(VLOOKUP(A122,'DB（シナリオ）'!$A$2:$R$217,17,FALSE)="","",VLOOKUP(A122,'DB（シナリオ）'!$A$2:$R$217,17,FALSE))</f>
        <v/>
      </c>
      <c r="Q122" s="26" t="str">
        <f>IF(VLOOKUP(A122,'DB（シナリオ）'!$A$2:$R$217,18,FALSE)="","",VLOOKUP(A122,'DB（シナリオ）'!$A$2:$R$217,18,FALSE))</f>
        <v/>
      </c>
    </row>
    <row r="123" spans="1:17" ht="56.25" customHeight="1" x14ac:dyDescent="0.2">
      <c r="A123" s="21">
        <f t="shared" si="1"/>
        <v>222</v>
      </c>
      <c r="B123" s="21" t="str">
        <f>IF(VLOOKUP(A123,'DB（シナリオ）'!$A$2:$R$217,2,FALSE)="","",VLOOKUP(A123,'DB（シナリオ）'!$A$2:$R$217,2,FALSE))</f>
        <v>技術部</v>
      </c>
      <c r="C123" s="22" t="str">
        <f>IF(VLOOKUP(A123,'DB（シナリオ）'!$A$2:$R$217,3,FALSE)="","",VLOOKUP(A123,'DB（シナリオ）'!$A$2:$R$217,3,FALSE))</f>
        <v>技術１課</v>
      </c>
      <c r="D123" s="21" t="str">
        <f>IF(VLOOKUP(A123,'DB（シナリオ）'!$A$2:$R$217,4,FALSE)="","",VLOOKUP(A123,'DB（シナリオ）'!$A$2:$R$217,4,FALSE))</f>
        <v/>
      </c>
      <c r="E123" s="22" t="str">
        <f>IF(VLOOKUP(A123,'DB（シナリオ）'!$A$2:$R$217,5,FALSE)="","",VLOOKUP(A123,'DB（シナリオ）'!$A$2:$R$217,5,FALSE))</f>
        <v>大西</v>
      </c>
      <c r="F123" s="22" t="str">
        <f>IF(VLOOKUP(A123,'DB（シナリオ）'!$A$2:$R$217,6,FALSE)="","",VLOOKUP(A123,'DB（シナリオ）'!$A$2:$R$217,6,FALSE))</f>
        <v>男</v>
      </c>
      <c r="G123" s="22">
        <f>IF(VLOOKUP(A123,'DB（シナリオ）'!$A$2:$R$217,7,FALSE)="","",VLOOKUP(A123,'DB（シナリオ）'!$A$2:$R$217,7,FALSE))</f>
        <v>39</v>
      </c>
      <c r="H123" s="45" t="s">
        <v>1689</v>
      </c>
      <c r="I123" s="21" t="str">
        <f>IF(VLOOKUP(A123,'DB（シナリオ）'!$A$2:$R$217,9,FALSE)="","",VLOOKUP(A123,'DB（シナリオ）'!$A$2:$R$217,9,FALSE))</f>
        <v/>
      </c>
      <c r="J123" s="22" t="s">
        <v>1692</v>
      </c>
      <c r="K123" s="21" t="str">
        <f>IF(VLOOKUP(A123,'DB（シナリオ）'!$A$2:$R$217,11,FALSE)="","",VLOOKUP(A123,'DB（シナリオ）'!$A$2:$R$217,11,FALSE))</f>
        <v>はまべ市</v>
      </c>
      <c r="L123" s="21" t="str">
        <f>IF(VLOOKUP(A123,'DB（シナリオ）'!$A$2:$R$217,12,FALSE)="","",VLOOKUP(A123,'DB（シナリオ）'!$A$2:$R$217,12,FALSE))</f>
        <v>東西線かぶと駅</v>
      </c>
      <c r="M123" s="21">
        <f>IF(VLOOKUP(A123,'DB（シナリオ）'!$A$2:$R$217,13,FALSE)="","",VLOOKUP(A123,'DB（シナリオ）'!$A$2:$R$217,13,FALSE))</f>
        <v>30</v>
      </c>
      <c r="N123" s="21" t="str">
        <f>IF(VLOOKUP(A123,'DB（シナリオ）'!$A$2:$R$217,15,FALSE)="","",VLOOKUP(A123,'DB（シナリオ）'!$A$2:$R$217,15,FALSE))</f>
        <v>妻</v>
      </c>
      <c r="O123" s="21" t="str">
        <f>IF(VLOOKUP(A123,'DB（シナリオ）'!$A$2:$R$217,16,FALSE)="","",VLOOKUP(A123,'DB（シナリオ）'!$A$2:$R$217,16,FALSE))</f>
        <v>無事</v>
      </c>
      <c r="P123" s="21" t="str">
        <f>IF(VLOOKUP(A123,'DB（シナリオ）'!$A$2:$R$217,17,FALSE)="","",VLOOKUP(A123,'DB（シナリオ）'!$A$2:$R$217,17,FALSE))</f>
        <v/>
      </c>
      <c r="Q123" s="26" t="str">
        <f>IF(VLOOKUP(A123,'DB（シナリオ）'!$A$2:$R$217,18,FALSE)="","",VLOOKUP(A123,'DB（シナリオ）'!$A$2:$R$217,18,FALSE))</f>
        <v/>
      </c>
    </row>
    <row r="124" spans="1:17" ht="56.25" customHeight="1" x14ac:dyDescent="0.2">
      <c r="A124" s="21">
        <f t="shared" si="1"/>
        <v>223</v>
      </c>
      <c r="B124" s="21" t="str">
        <f>IF(VLOOKUP(A124,'DB（シナリオ）'!$A$2:$R$217,2,FALSE)="","",VLOOKUP(A124,'DB（シナリオ）'!$A$2:$R$217,2,FALSE))</f>
        <v>技術部</v>
      </c>
      <c r="C124" s="22" t="str">
        <f>IF(VLOOKUP(A124,'DB（シナリオ）'!$A$2:$R$217,3,FALSE)="","",VLOOKUP(A124,'DB（シナリオ）'!$A$2:$R$217,3,FALSE))</f>
        <v>技術１課</v>
      </c>
      <c r="D124" s="21" t="str">
        <f>IF(VLOOKUP(A124,'DB（シナリオ）'!$A$2:$R$217,4,FALSE)="","",VLOOKUP(A124,'DB（シナリオ）'!$A$2:$R$217,4,FALSE))</f>
        <v/>
      </c>
      <c r="E124" s="22" t="str">
        <f>IF(VLOOKUP(A124,'DB（シナリオ）'!$A$2:$R$217,5,FALSE)="","",VLOOKUP(A124,'DB（シナリオ）'!$A$2:$R$217,5,FALSE))</f>
        <v>桜井</v>
      </c>
      <c r="F124" s="22" t="str">
        <f>IF(VLOOKUP(A124,'DB（シナリオ）'!$A$2:$R$217,6,FALSE)="","",VLOOKUP(A124,'DB（シナリオ）'!$A$2:$R$217,6,FALSE))</f>
        <v>男</v>
      </c>
      <c r="G124" s="22">
        <f>IF(VLOOKUP(A124,'DB（シナリオ）'!$A$2:$R$217,7,FALSE)="","",VLOOKUP(A124,'DB（シナリオ）'!$A$2:$R$217,7,FALSE))</f>
        <v>35</v>
      </c>
      <c r="H124" s="45" t="str">
        <f>IF(VLOOKUP(A124,'DB（シナリオ）'!$A$2:$R$217,8,FALSE)="","",VLOOKUP(A124,'DB（シナリオ）'!$A$2:$R$217,8,FALSE))</f>
        <v>在館</v>
      </c>
      <c r="I124" s="21" t="str">
        <f>IF(VLOOKUP(A124,'DB（シナリオ）'!$A$2:$R$217,9,FALSE)="","",VLOOKUP(A124,'DB（シナリオ）'!$A$2:$R$217,9,FALSE))</f>
        <v/>
      </c>
      <c r="J124" s="22" t="str">
        <f>IF(VLOOKUP(A124,'DB（シナリオ）'!$A$2:$R$217,10,FALSE)="","",VLOOKUP(A124,'DB（シナリオ）'!$A$2:$R$217,10,FALSE))</f>
        <v>社内におり、無事</v>
      </c>
      <c r="K124" s="21" t="str">
        <f>IF(VLOOKUP(A124,'DB（シナリオ）'!$A$2:$R$217,11,FALSE)="","",VLOOKUP(A124,'DB（シナリオ）'!$A$2:$R$217,11,FALSE))</f>
        <v>にしやま市</v>
      </c>
      <c r="L124" s="21" t="str">
        <f>IF(VLOOKUP(A124,'DB（シナリオ）'!$A$2:$R$217,12,FALSE)="","",VLOOKUP(A124,'DB（シナリオ）'!$A$2:$R$217,12,FALSE))</f>
        <v>東西線てんとう駅</v>
      </c>
      <c r="M124" s="21">
        <f>IF(VLOOKUP(A124,'DB（シナリオ）'!$A$2:$R$217,13,FALSE)="","",VLOOKUP(A124,'DB（シナリオ）'!$A$2:$R$217,13,FALSE))</f>
        <v>10</v>
      </c>
      <c r="N124" s="21" t="str">
        <f>IF(VLOOKUP(A124,'DB（シナリオ）'!$A$2:$R$217,15,FALSE)="","",VLOOKUP(A124,'DB（シナリオ）'!$A$2:$R$217,15,FALSE))</f>
        <v>妻、息子(3歳）</v>
      </c>
      <c r="O124" s="21" t="str">
        <f>IF(VLOOKUP(A124,'DB（シナリオ）'!$A$2:$R$217,16,FALSE)="","",VLOOKUP(A124,'DB（シナリオ）'!$A$2:$R$217,16,FALSE))</f>
        <v>全員無事</v>
      </c>
      <c r="P124" s="21" t="str">
        <f>IF(VLOOKUP(A124,'DB（シナリオ）'!$A$2:$R$217,17,FALSE)="","",VLOOKUP(A124,'DB（シナリオ）'!$A$2:$R$217,17,FALSE))</f>
        <v/>
      </c>
      <c r="Q124" s="26" t="str">
        <f>IF(VLOOKUP(A124,'DB（シナリオ）'!$A$2:$R$217,18,FALSE)="","",VLOOKUP(A124,'DB（シナリオ）'!$A$2:$R$217,18,FALSE))</f>
        <v/>
      </c>
    </row>
    <row r="125" spans="1:17" ht="56.25" customHeight="1" x14ac:dyDescent="0.2">
      <c r="A125" s="21">
        <f t="shared" si="1"/>
        <v>224</v>
      </c>
      <c r="B125" s="21" t="str">
        <f>IF(VLOOKUP(A125,'DB（シナリオ）'!$A$2:$R$217,2,FALSE)="","",VLOOKUP(A125,'DB（シナリオ）'!$A$2:$R$217,2,FALSE))</f>
        <v>技術部</v>
      </c>
      <c r="C125" s="22" t="str">
        <f>IF(VLOOKUP(A125,'DB（シナリオ）'!$A$2:$R$217,3,FALSE)="","",VLOOKUP(A125,'DB（シナリオ）'!$A$2:$R$217,3,FALSE))</f>
        <v>技術１課</v>
      </c>
      <c r="D125" s="21" t="str">
        <f>IF(VLOOKUP(A125,'DB（シナリオ）'!$A$2:$R$217,4,FALSE)="","",VLOOKUP(A125,'DB（シナリオ）'!$A$2:$R$217,4,FALSE))</f>
        <v/>
      </c>
      <c r="E125" s="22" t="str">
        <f>IF(VLOOKUP(A125,'DB（シナリオ）'!$A$2:$R$217,5,FALSE)="","",VLOOKUP(A125,'DB（シナリオ）'!$A$2:$R$217,5,FALSE))</f>
        <v>古川</v>
      </c>
      <c r="F125" s="22" t="str">
        <f>IF(VLOOKUP(A125,'DB（シナリオ）'!$A$2:$R$217,6,FALSE)="","",VLOOKUP(A125,'DB（シナリオ）'!$A$2:$R$217,6,FALSE))</f>
        <v>男</v>
      </c>
      <c r="G125" s="22">
        <f>IF(VLOOKUP(A125,'DB（シナリオ）'!$A$2:$R$217,7,FALSE)="","",VLOOKUP(A125,'DB（シナリオ）'!$A$2:$R$217,7,FALSE))</f>
        <v>33</v>
      </c>
      <c r="H125" s="45" t="str">
        <f>IF(VLOOKUP(A125,'DB（シナリオ）'!$A$2:$R$217,8,FALSE)="","",VLOOKUP(A125,'DB（シナリオ）'!$A$2:$R$217,8,FALSE))</f>
        <v>在館</v>
      </c>
      <c r="I125" s="21" t="str">
        <f>IF(VLOOKUP(A125,'DB（シナリオ）'!$A$2:$R$217,9,FALSE)="","",VLOOKUP(A125,'DB（シナリオ）'!$A$2:$R$217,9,FALSE))</f>
        <v/>
      </c>
      <c r="J125" s="22" t="str">
        <f>IF(VLOOKUP(A125,'DB（シナリオ）'!$A$2:$R$217,10,FALSE)="","",VLOOKUP(A125,'DB（シナリオ）'!$A$2:$R$217,10,FALSE))</f>
        <v>社内におり、無事</v>
      </c>
      <c r="K125" s="21" t="str">
        <f>IF(VLOOKUP(A125,'DB（シナリオ）'!$A$2:$R$217,11,FALSE)="","",VLOOKUP(A125,'DB（シナリオ）'!$A$2:$R$217,11,FALSE))</f>
        <v>にしやま市</v>
      </c>
      <c r="L125" s="21" t="str">
        <f>IF(VLOOKUP(A125,'DB（シナリオ）'!$A$2:$R$217,12,FALSE)="","",VLOOKUP(A125,'DB（シナリオ）'!$A$2:$R$217,12,FALSE))</f>
        <v>東西線かぶと駅</v>
      </c>
      <c r="M125" s="21">
        <f>IF(VLOOKUP(A125,'DB（シナリオ）'!$A$2:$R$217,13,FALSE)="","",VLOOKUP(A125,'DB（シナリオ）'!$A$2:$R$217,13,FALSE))</f>
        <v>30</v>
      </c>
      <c r="N125" s="21" t="str">
        <f>IF(VLOOKUP(A125,'DB（シナリオ）'!$A$2:$R$217,15,FALSE)="","",VLOOKUP(A125,'DB（シナリオ）'!$A$2:$R$217,15,FALSE))</f>
        <v>独身、一人暮らし</v>
      </c>
      <c r="O125" s="21" t="str">
        <f>IF(VLOOKUP(A125,'DB（シナリオ）'!$A$2:$R$217,16,FALSE)="","",VLOOKUP(A125,'DB（シナリオ）'!$A$2:$R$217,16,FALSE))</f>
        <v/>
      </c>
      <c r="P125" s="21" t="str">
        <f>IF(VLOOKUP(A125,'DB（シナリオ）'!$A$2:$R$217,17,FALSE)="","",VLOOKUP(A125,'DB（シナリオ）'!$A$2:$R$217,17,FALSE))</f>
        <v/>
      </c>
      <c r="Q125" s="26" t="str">
        <f>IF(VLOOKUP(A125,'DB（シナリオ）'!$A$2:$R$217,18,FALSE)="","",VLOOKUP(A125,'DB（シナリオ）'!$A$2:$R$217,18,FALSE))</f>
        <v/>
      </c>
    </row>
    <row r="126" spans="1:17" ht="56.25" customHeight="1" x14ac:dyDescent="0.2">
      <c r="A126" s="21">
        <f t="shared" si="1"/>
        <v>225</v>
      </c>
      <c r="B126" s="21" t="str">
        <f>IF(VLOOKUP(A126,'DB（シナリオ）'!$A$2:$R$217,2,FALSE)="","",VLOOKUP(A126,'DB（シナリオ）'!$A$2:$R$217,2,FALSE))</f>
        <v>技術部</v>
      </c>
      <c r="C126" s="22" t="str">
        <f>IF(VLOOKUP(A126,'DB（シナリオ）'!$A$2:$R$217,3,FALSE)="","",VLOOKUP(A126,'DB（シナリオ）'!$A$2:$R$217,3,FALSE))</f>
        <v>技術１課</v>
      </c>
      <c r="D126" s="21" t="str">
        <f>IF(VLOOKUP(A126,'DB（シナリオ）'!$A$2:$R$217,4,FALSE)="","",VLOOKUP(A126,'DB（シナリオ）'!$A$2:$R$217,4,FALSE))</f>
        <v/>
      </c>
      <c r="E126" s="22" t="str">
        <f>IF(VLOOKUP(A126,'DB（シナリオ）'!$A$2:$R$217,5,FALSE)="","",VLOOKUP(A126,'DB（シナリオ）'!$A$2:$R$217,5,FALSE))</f>
        <v>加古川</v>
      </c>
      <c r="F126" s="22" t="str">
        <f>IF(VLOOKUP(A126,'DB（シナリオ）'!$A$2:$R$217,6,FALSE)="","",VLOOKUP(A126,'DB（シナリオ）'!$A$2:$R$217,6,FALSE))</f>
        <v>男</v>
      </c>
      <c r="G126" s="22">
        <f>IF(VLOOKUP(A126,'DB（シナリオ）'!$A$2:$R$217,7,FALSE)="","",VLOOKUP(A126,'DB（シナリオ）'!$A$2:$R$217,7,FALSE))</f>
        <v>28</v>
      </c>
      <c r="H126" s="45" t="s">
        <v>1689</v>
      </c>
      <c r="I126" s="21" t="str">
        <f>IF(VLOOKUP(A126,'DB（シナリオ）'!$A$2:$R$217,9,FALSE)="","",VLOOKUP(A126,'DB（シナリオ）'!$A$2:$R$217,9,FALSE))</f>
        <v/>
      </c>
      <c r="J126" s="22" t="s">
        <v>1690</v>
      </c>
      <c r="K126" s="21" t="str">
        <f>IF(VLOOKUP(A126,'DB（シナリオ）'!$A$2:$R$217,11,FALSE)="","",VLOOKUP(A126,'DB（シナリオ）'!$A$2:$R$217,11,FALSE))</f>
        <v>ひがしの市</v>
      </c>
      <c r="L126" s="21" t="str">
        <f>IF(VLOOKUP(A126,'DB（シナリオ）'!$A$2:$R$217,12,FALSE)="","",VLOOKUP(A126,'DB（シナリオ）'!$A$2:$R$217,12,FALSE))</f>
        <v>南北線ミカン駅</v>
      </c>
      <c r="M126" s="21">
        <f>IF(VLOOKUP(A126,'DB（シナリオ）'!$A$2:$R$217,13,FALSE)="","",VLOOKUP(A126,'DB（シナリオ）'!$A$2:$R$217,13,FALSE))</f>
        <v>8</v>
      </c>
      <c r="N126" s="21" t="str">
        <f>IF(VLOOKUP(A126,'DB（シナリオ）'!$A$2:$R$217,15,FALSE)="","",VLOOKUP(A126,'DB（シナリオ）'!$A$2:$R$217,15,FALSE))</f>
        <v>独身、一人暮らし</v>
      </c>
      <c r="O126" s="21" t="str">
        <f>IF(VLOOKUP(A126,'DB（シナリオ）'!$A$2:$R$217,16,FALSE)="","",VLOOKUP(A126,'DB（シナリオ）'!$A$2:$R$217,16,FALSE))</f>
        <v/>
      </c>
      <c r="P126" s="21" t="str">
        <f>IF(VLOOKUP(A126,'DB（シナリオ）'!$A$2:$R$217,17,FALSE)="","",VLOOKUP(A126,'DB（シナリオ）'!$A$2:$R$217,17,FALSE))</f>
        <v/>
      </c>
      <c r="Q126" s="26" t="str">
        <f>IF(VLOOKUP(A126,'DB（シナリオ）'!$A$2:$R$217,18,FALSE)="","",VLOOKUP(A126,'DB（シナリオ）'!$A$2:$R$217,18,FALSE))</f>
        <v/>
      </c>
    </row>
    <row r="127" spans="1:17" ht="56.25" customHeight="1" x14ac:dyDescent="0.2">
      <c r="A127" s="21">
        <f t="shared" si="1"/>
        <v>226</v>
      </c>
      <c r="B127" s="21" t="str">
        <f>IF(VLOOKUP(A127,'DB（シナリオ）'!$A$2:$R$217,2,FALSE)="","",VLOOKUP(A127,'DB（シナリオ）'!$A$2:$R$217,2,FALSE))</f>
        <v>技術部</v>
      </c>
      <c r="C127" s="22" t="str">
        <f>IF(VLOOKUP(A127,'DB（シナリオ）'!$A$2:$R$217,3,FALSE)="","",VLOOKUP(A127,'DB（シナリオ）'!$A$2:$R$217,3,FALSE))</f>
        <v>技術１課</v>
      </c>
      <c r="D127" s="21" t="str">
        <f>IF(VLOOKUP(A127,'DB（シナリオ）'!$A$2:$R$217,4,FALSE)="","",VLOOKUP(A127,'DB（シナリオ）'!$A$2:$R$217,4,FALSE))</f>
        <v/>
      </c>
      <c r="E127" s="22" t="str">
        <f>IF(VLOOKUP(A127,'DB（シナリオ）'!$A$2:$R$217,5,FALSE)="","",VLOOKUP(A127,'DB（シナリオ）'!$A$2:$R$217,5,FALSE))</f>
        <v>島田</v>
      </c>
      <c r="F127" s="22" t="str">
        <f>IF(VLOOKUP(A127,'DB（シナリオ）'!$A$2:$R$217,6,FALSE)="","",VLOOKUP(A127,'DB（シナリオ）'!$A$2:$R$217,6,FALSE))</f>
        <v>男</v>
      </c>
      <c r="G127" s="22">
        <f>IF(VLOOKUP(A127,'DB（シナリオ）'!$A$2:$R$217,7,FALSE)="","",VLOOKUP(A127,'DB（シナリオ）'!$A$2:$R$217,7,FALSE))</f>
        <v>52</v>
      </c>
      <c r="H127" s="45" t="str">
        <f>IF(VLOOKUP(A127,'DB（シナリオ）'!$A$2:$R$217,8,FALSE)="","",VLOOKUP(A127,'DB（シナリオ）'!$A$2:$R$217,8,FALSE))</f>
        <v>在館</v>
      </c>
      <c r="I127" s="21" t="str">
        <f>IF(VLOOKUP(A127,'DB（シナリオ）'!$A$2:$R$217,9,FALSE)="","",VLOOKUP(A127,'DB（シナリオ）'!$A$2:$R$217,9,FALSE))</f>
        <v/>
      </c>
      <c r="J127" s="22" t="str">
        <f>IF(VLOOKUP(A127,'DB（シナリオ）'!$A$2:$R$217,10,FALSE)="","",VLOOKUP(A127,'DB（シナリオ）'!$A$2:$R$217,10,FALSE))</f>
        <v>社内におり、無事</v>
      </c>
      <c r="K127" s="21" t="str">
        <f>IF(VLOOKUP(A127,'DB（シナリオ）'!$A$2:$R$217,11,FALSE)="","",VLOOKUP(A127,'DB（シナリオ）'!$A$2:$R$217,11,FALSE))</f>
        <v>はまべ市</v>
      </c>
      <c r="L127" s="21" t="str">
        <f>IF(VLOOKUP(A127,'DB（シナリオ）'!$A$2:$R$217,12,FALSE)="","",VLOOKUP(A127,'DB（シナリオ）'!$A$2:$R$217,12,FALSE))</f>
        <v>東西線かぶと駅</v>
      </c>
      <c r="M127" s="21">
        <f>IF(VLOOKUP(A127,'DB（シナリオ）'!$A$2:$R$217,13,FALSE)="","",VLOOKUP(A127,'DB（シナリオ）'!$A$2:$R$217,13,FALSE))</f>
        <v>30</v>
      </c>
      <c r="N127" s="21" t="str">
        <f>IF(VLOOKUP(A127,'DB（シナリオ）'!$A$2:$R$217,15,FALSE)="","",VLOOKUP(A127,'DB（シナリオ）'!$A$2:$R$217,15,FALSE))</f>
        <v>妻、娘(16歳）、娘(12歳)</v>
      </c>
      <c r="O127" s="21" t="str">
        <f>IF(VLOOKUP(A127,'DB（シナリオ）'!$A$2:$R$217,16,FALSE)="","",VLOOKUP(A127,'DB（シナリオ）'!$A$2:$R$217,16,FALSE))</f>
        <v>全員無事</v>
      </c>
      <c r="P127" s="21" t="str">
        <f>IF(VLOOKUP(A127,'DB（シナリオ）'!$A$2:$R$217,17,FALSE)="","",VLOOKUP(A127,'DB（シナリオ）'!$A$2:$R$217,17,FALSE))</f>
        <v/>
      </c>
      <c r="Q127" s="26" t="str">
        <f>IF(VLOOKUP(A127,'DB（シナリオ）'!$A$2:$R$217,18,FALSE)="","",VLOOKUP(A127,'DB（シナリオ）'!$A$2:$R$217,18,FALSE))</f>
        <v>不整脈があり、1日1回処方薬を服用（薬の効果は3日間持続）。</v>
      </c>
    </row>
    <row r="128" spans="1:17" ht="56.25" customHeight="1" x14ac:dyDescent="0.2">
      <c r="A128" s="21">
        <f t="shared" si="1"/>
        <v>227</v>
      </c>
      <c r="B128" s="21" t="str">
        <f>IF(VLOOKUP(A128,'DB（シナリオ）'!$A$2:$R$217,2,FALSE)="","",VLOOKUP(A128,'DB（シナリオ）'!$A$2:$R$217,2,FALSE))</f>
        <v>技術部</v>
      </c>
      <c r="C128" s="22" t="str">
        <f>IF(VLOOKUP(A128,'DB（シナリオ）'!$A$2:$R$217,3,FALSE)="","",VLOOKUP(A128,'DB（シナリオ）'!$A$2:$R$217,3,FALSE))</f>
        <v>技術１課</v>
      </c>
      <c r="D128" s="21" t="str">
        <f>IF(VLOOKUP(A128,'DB（シナリオ）'!$A$2:$R$217,4,FALSE)="","",VLOOKUP(A128,'DB（シナリオ）'!$A$2:$R$217,4,FALSE))</f>
        <v/>
      </c>
      <c r="E128" s="22" t="str">
        <f>IF(VLOOKUP(A128,'DB（シナリオ）'!$A$2:$R$217,5,FALSE)="","",VLOOKUP(A128,'DB（シナリオ）'!$A$2:$R$217,5,FALSE))</f>
        <v>小松</v>
      </c>
      <c r="F128" s="22" t="str">
        <f>IF(VLOOKUP(A128,'DB（シナリオ）'!$A$2:$R$217,6,FALSE)="","",VLOOKUP(A128,'DB（シナリオ）'!$A$2:$R$217,6,FALSE))</f>
        <v>男</v>
      </c>
      <c r="G128" s="22">
        <f>IF(VLOOKUP(A128,'DB（シナリオ）'!$A$2:$R$217,7,FALSE)="","",VLOOKUP(A128,'DB（シナリオ）'!$A$2:$R$217,7,FALSE))</f>
        <v>40</v>
      </c>
      <c r="H128" s="45" t="str">
        <f>IF(VLOOKUP(A128,'DB（シナリオ）'!$A$2:$R$217,8,FALSE)="","",VLOOKUP(A128,'DB（シナリオ）'!$A$2:$R$217,8,FALSE))</f>
        <v>在館</v>
      </c>
      <c r="I128" s="21" t="str">
        <f>IF(VLOOKUP(A128,'DB（シナリオ）'!$A$2:$R$217,9,FALSE)="","",VLOOKUP(A128,'DB（シナリオ）'!$A$2:$R$217,9,FALSE))</f>
        <v/>
      </c>
      <c r="J128" s="22" t="str">
        <f>IF(VLOOKUP(A128,'DB（シナリオ）'!$A$2:$R$217,10,FALSE)="","",VLOOKUP(A128,'DB（シナリオ）'!$A$2:$R$217,10,FALSE))</f>
        <v>社内におり、無事</v>
      </c>
      <c r="K128" s="21" t="str">
        <f>IF(VLOOKUP(A128,'DB（シナリオ）'!$A$2:$R$217,11,FALSE)="","",VLOOKUP(A128,'DB（シナリオ）'!$A$2:$R$217,11,FALSE))</f>
        <v>ひがしの市</v>
      </c>
      <c r="L128" s="21" t="str">
        <f>IF(VLOOKUP(A128,'DB（シナリオ）'!$A$2:$R$217,12,FALSE)="","",VLOOKUP(A128,'DB（シナリオ）'!$A$2:$R$217,12,FALSE))</f>
        <v>東西線クマ駅</v>
      </c>
      <c r="M128" s="21">
        <f>IF(VLOOKUP(A128,'DB（シナリオ）'!$A$2:$R$217,13,FALSE)="","",VLOOKUP(A128,'DB（シナリオ）'!$A$2:$R$217,13,FALSE))</f>
        <v>22</v>
      </c>
      <c r="N128" s="21" t="str">
        <f>IF(VLOOKUP(A128,'DB（シナリオ）'!$A$2:$R$217,15,FALSE)="","",VLOOKUP(A128,'DB（シナリオ）'!$A$2:$R$217,15,FALSE))</f>
        <v>妻、娘(15歳）</v>
      </c>
      <c r="O128" s="21" t="str">
        <f>IF(VLOOKUP(A128,'DB（シナリオ）'!$A$2:$R$217,16,FALSE)="","",VLOOKUP(A128,'DB（シナリオ）'!$A$2:$R$217,16,FALSE))</f>
        <v>全員無事</v>
      </c>
      <c r="P128" s="21" t="str">
        <f>IF(VLOOKUP(A128,'DB（シナリオ）'!$A$2:$R$217,17,FALSE)="","",VLOOKUP(A128,'DB（シナリオ）'!$A$2:$R$217,17,FALSE))</f>
        <v/>
      </c>
      <c r="Q128" s="26" t="str">
        <f>IF(VLOOKUP(A128,'DB（シナリオ）'!$A$2:$R$217,18,FALSE)="","",VLOOKUP(A128,'DB（シナリオ）'!$A$2:$R$217,18,FALSE))</f>
        <v/>
      </c>
    </row>
    <row r="129" spans="1:17" ht="56.25" customHeight="1" x14ac:dyDescent="0.2">
      <c r="A129" s="21">
        <f t="shared" si="1"/>
        <v>228</v>
      </c>
      <c r="B129" s="21" t="str">
        <f>IF(VLOOKUP(A129,'DB（シナリオ）'!$A$2:$R$217,2,FALSE)="","",VLOOKUP(A129,'DB（シナリオ）'!$A$2:$R$217,2,FALSE))</f>
        <v>技術部</v>
      </c>
      <c r="C129" s="22" t="str">
        <f>IF(VLOOKUP(A129,'DB（シナリオ）'!$A$2:$R$217,3,FALSE)="","",VLOOKUP(A129,'DB（シナリオ）'!$A$2:$R$217,3,FALSE))</f>
        <v>技術１課</v>
      </c>
      <c r="D129" s="21" t="str">
        <f>IF(VLOOKUP(A129,'DB（シナリオ）'!$A$2:$R$217,4,FALSE)="","",VLOOKUP(A129,'DB（シナリオ）'!$A$2:$R$217,4,FALSE))</f>
        <v/>
      </c>
      <c r="E129" s="22" t="str">
        <f>IF(VLOOKUP(A129,'DB（シナリオ）'!$A$2:$R$217,5,FALSE)="","",VLOOKUP(A129,'DB（シナリオ）'!$A$2:$R$217,5,FALSE))</f>
        <v>高野</v>
      </c>
      <c r="F129" s="22" t="str">
        <f>IF(VLOOKUP(A129,'DB（シナリオ）'!$A$2:$R$217,6,FALSE)="","",VLOOKUP(A129,'DB（シナリオ）'!$A$2:$R$217,6,FALSE))</f>
        <v>男</v>
      </c>
      <c r="G129" s="22">
        <f>IF(VLOOKUP(A129,'DB（シナリオ）'!$A$2:$R$217,7,FALSE)="","",VLOOKUP(A129,'DB（シナリオ）'!$A$2:$R$217,7,FALSE))</f>
        <v>30</v>
      </c>
      <c r="H129" s="45" t="str">
        <f>IF(VLOOKUP(A129,'DB（シナリオ）'!$A$2:$R$217,8,FALSE)="","",VLOOKUP(A129,'DB（シナリオ）'!$A$2:$R$217,8,FALSE))</f>
        <v>在館</v>
      </c>
      <c r="I129" s="21" t="str">
        <f>IF(VLOOKUP(A129,'DB（シナリオ）'!$A$2:$R$217,9,FALSE)="","",VLOOKUP(A129,'DB（シナリオ）'!$A$2:$R$217,9,FALSE))</f>
        <v/>
      </c>
      <c r="J129" s="22" t="str">
        <f>IF(VLOOKUP(A129,'DB（シナリオ）'!$A$2:$R$217,10,FALSE)="","",VLOOKUP(A129,'DB（シナリオ）'!$A$2:$R$217,10,FALSE))</f>
        <v>社内におり、無事</v>
      </c>
      <c r="K129" s="21" t="str">
        <f>IF(VLOOKUP(A129,'DB（シナリオ）'!$A$2:$R$217,11,FALSE)="","",VLOOKUP(A129,'DB（シナリオ）'!$A$2:$R$217,11,FALSE))</f>
        <v>ひがしの市</v>
      </c>
      <c r="L129" s="21" t="str">
        <f>IF(VLOOKUP(A129,'DB（シナリオ）'!$A$2:$R$217,12,FALSE)="","",VLOOKUP(A129,'DB（シナリオ）'!$A$2:$R$217,12,FALSE))</f>
        <v>東西線クマ駅</v>
      </c>
      <c r="M129" s="21">
        <f>IF(VLOOKUP(A129,'DB（シナリオ）'!$A$2:$R$217,13,FALSE)="","",VLOOKUP(A129,'DB（シナリオ）'!$A$2:$R$217,13,FALSE))</f>
        <v>22</v>
      </c>
      <c r="N129" s="21" t="str">
        <f>IF(VLOOKUP(A129,'DB（シナリオ）'!$A$2:$R$217,15,FALSE)="","",VLOOKUP(A129,'DB（シナリオ）'!$A$2:$R$217,15,FALSE))</f>
        <v>独身、一人暮らし</v>
      </c>
      <c r="O129" s="21" t="str">
        <f>IF(VLOOKUP(A129,'DB（シナリオ）'!$A$2:$R$217,16,FALSE)="","",VLOOKUP(A129,'DB（シナリオ）'!$A$2:$R$217,16,FALSE))</f>
        <v/>
      </c>
      <c r="P129" s="21" t="str">
        <f>IF(VLOOKUP(A129,'DB（シナリオ）'!$A$2:$R$217,17,FALSE)="","",VLOOKUP(A129,'DB（シナリオ）'!$A$2:$R$217,17,FALSE))</f>
        <v/>
      </c>
      <c r="Q129" s="26" t="str">
        <f>IF(VLOOKUP(A129,'DB（シナリオ）'!$A$2:$R$217,18,FALSE)="","",VLOOKUP(A129,'DB（シナリオ）'!$A$2:$R$217,18,FALSE))</f>
        <v/>
      </c>
    </row>
    <row r="130" spans="1:17" ht="56.25" customHeight="1" x14ac:dyDescent="0.2">
      <c r="A130" s="21">
        <f t="shared" si="1"/>
        <v>229</v>
      </c>
      <c r="B130" s="21" t="str">
        <f>IF(VLOOKUP(A130,'DB（シナリオ）'!$A$2:$R$217,2,FALSE)="","",VLOOKUP(A130,'DB（シナリオ）'!$A$2:$R$217,2,FALSE))</f>
        <v>技術部</v>
      </c>
      <c r="C130" s="22" t="str">
        <f>IF(VLOOKUP(A130,'DB（シナリオ）'!$A$2:$R$217,3,FALSE)="","",VLOOKUP(A130,'DB（シナリオ）'!$A$2:$R$217,3,FALSE))</f>
        <v>技術１課</v>
      </c>
      <c r="D130" s="21" t="str">
        <f>IF(VLOOKUP(A130,'DB（シナリオ）'!$A$2:$R$217,4,FALSE)="","",VLOOKUP(A130,'DB（シナリオ）'!$A$2:$R$217,4,FALSE))</f>
        <v/>
      </c>
      <c r="E130" s="22" t="str">
        <f>IF(VLOOKUP(A130,'DB（シナリオ）'!$A$2:$R$217,5,FALSE)="","",VLOOKUP(A130,'DB（シナリオ）'!$A$2:$R$217,5,FALSE))</f>
        <v>水野</v>
      </c>
      <c r="F130" s="22" t="str">
        <f>IF(VLOOKUP(A130,'DB（シナリオ）'!$A$2:$R$217,6,FALSE)="","",VLOOKUP(A130,'DB（シナリオ）'!$A$2:$R$217,6,FALSE))</f>
        <v>男</v>
      </c>
      <c r="G130" s="22">
        <f>IF(VLOOKUP(A130,'DB（シナリオ）'!$A$2:$R$217,7,FALSE)="","",VLOOKUP(A130,'DB（シナリオ）'!$A$2:$R$217,7,FALSE))</f>
        <v>25</v>
      </c>
      <c r="H130" s="45" t="s">
        <v>1689</v>
      </c>
      <c r="I130" s="21" t="str">
        <f>IF(VLOOKUP(A130,'DB（シナリオ）'!$A$2:$R$217,9,FALSE)="","",VLOOKUP(A130,'DB（シナリオ）'!$A$2:$R$217,9,FALSE))</f>
        <v/>
      </c>
      <c r="J130" s="22" t="s">
        <v>1696</v>
      </c>
      <c r="K130" s="21" t="str">
        <f>IF(VLOOKUP(A130,'DB（シナリオ）'!$A$2:$R$217,11,FALSE)="","",VLOOKUP(A130,'DB（シナリオ）'!$A$2:$R$217,11,FALSE))</f>
        <v>はまべ市</v>
      </c>
      <c r="L130" s="21" t="str">
        <f>IF(VLOOKUP(A130,'DB（シナリオ）'!$A$2:$R$217,12,FALSE)="","",VLOOKUP(A130,'DB（シナリオ）'!$A$2:$R$217,12,FALSE))</f>
        <v>南北線しゃち駅</v>
      </c>
      <c r="M130" s="21">
        <f>IF(VLOOKUP(A130,'DB（シナリオ）'!$A$2:$R$217,13,FALSE)="","",VLOOKUP(A130,'DB（シナリオ）'!$A$2:$R$217,13,FALSE))</f>
        <v>18</v>
      </c>
      <c r="N130" s="21" t="str">
        <f>IF(VLOOKUP(A130,'DB（シナリオ）'!$A$2:$R$217,15,FALSE)="","",VLOOKUP(A130,'DB（シナリオ）'!$A$2:$R$217,15,FALSE))</f>
        <v>独身、一人暮らし</v>
      </c>
      <c r="O130" s="21" t="str">
        <f>IF(VLOOKUP(A130,'DB（シナリオ）'!$A$2:$R$217,16,FALSE)="","",VLOOKUP(A130,'DB（シナリオ）'!$A$2:$R$217,16,FALSE))</f>
        <v/>
      </c>
      <c r="P130" s="21" t="str">
        <f>IF(VLOOKUP(A130,'DB（シナリオ）'!$A$2:$R$217,17,FALSE)="","",VLOOKUP(A130,'DB（シナリオ）'!$A$2:$R$217,17,FALSE))</f>
        <v/>
      </c>
      <c r="Q130" s="26" t="str">
        <f>IF(VLOOKUP(A130,'DB（シナリオ）'!$A$2:$R$217,18,FALSE)="","",VLOOKUP(A130,'DB（シナリオ）'!$A$2:$R$217,18,FALSE))</f>
        <v/>
      </c>
    </row>
    <row r="131" spans="1:17" ht="56.25" customHeight="1" x14ac:dyDescent="0.2">
      <c r="A131" s="21">
        <f t="shared" si="1"/>
        <v>230</v>
      </c>
      <c r="B131" s="21" t="str">
        <f>IF(VLOOKUP(A131,'DB（シナリオ）'!$A$2:$R$217,2,FALSE)="","",VLOOKUP(A131,'DB（シナリオ）'!$A$2:$R$217,2,FALSE))</f>
        <v>技術部</v>
      </c>
      <c r="C131" s="22" t="str">
        <f>IF(VLOOKUP(A131,'DB（シナリオ）'!$A$2:$R$217,3,FALSE)="","",VLOOKUP(A131,'DB（シナリオ）'!$A$2:$R$217,3,FALSE))</f>
        <v>技術１課</v>
      </c>
      <c r="D131" s="21" t="str">
        <f>IF(VLOOKUP(A131,'DB（シナリオ）'!$A$2:$R$217,4,FALSE)="","",VLOOKUP(A131,'DB（シナリオ）'!$A$2:$R$217,4,FALSE))</f>
        <v/>
      </c>
      <c r="E131" s="22" t="str">
        <f>IF(VLOOKUP(A131,'DB（シナリオ）'!$A$2:$R$217,5,FALSE)="","",VLOOKUP(A131,'DB（シナリオ）'!$A$2:$R$217,5,FALSE))</f>
        <v>吉川</v>
      </c>
      <c r="F131" s="22" t="str">
        <f>IF(VLOOKUP(A131,'DB（シナリオ）'!$A$2:$R$217,6,FALSE)="","",VLOOKUP(A131,'DB（シナリオ）'!$A$2:$R$217,6,FALSE))</f>
        <v>男</v>
      </c>
      <c r="G131" s="22">
        <f>IF(VLOOKUP(A131,'DB（シナリオ）'!$A$2:$R$217,7,FALSE)="","",VLOOKUP(A131,'DB（シナリオ）'!$A$2:$R$217,7,FALSE))</f>
        <v>25</v>
      </c>
      <c r="H131" s="45" t="str">
        <f>IF(VLOOKUP(A131,'DB（シナリオ）'!$A$2:$R$217,8,FALSE)="","",VLOOKUP(A131,'DB（シナリオ）'!$A$2:$R$217,8,FALSE))</f>
        <v>在館</v>
      </c>
      <c r="I131" s="21" t="str">
        <f>IF(VLOOKUP(A131,'DB（シナリオ）'!$A$2:$R$217,9,FALSE)="","",VLOOKUP(A131,'DB（シナリオ）'!$A$2:$R$217,9,FALSE))</f>
        <v/>
      </c>
      <c r="J131" s="22" t="str">
        <f>IF(VLOOKUP(A131,'DB（シナリオ）'!$A$2:$R$217,10,FALSE)="","",VLOOKUP(A131,'DB（シナリオ）'!$A$2:$R$217,10,FALSE))</f>
        <v>社内におり、無事</v>
      </c>
      <c r="K131" s="21" t="str">
        <f>IF(VLOOKUP(A131,'DB（シナリオ）'!$A$2:$R$217,11,FALSE)="","",VLOOKUP(A131,'DB（シナリオ）'!$A$2:$R$217,11,FALSE))</f>
        <v>ひがしの市</v>
      </c>
      <c r="L131" s="21" t="str">
        <f>IF(VLOOKUP(A131,'DB（シナリオ）'!$A$2:$R$217,12,FALSE)="","",VLOOKUP(A131,'DB（シナリオ）'!$A$2:$R$217,12,FALSE))</f>
        <v>東西線キツネ駅</v>
      </c>
      <c r="M131" s="21">
        <f>IF(VLOOKUP(A131,'DB（シナリオ）'!$A$2:$R$217,13,FALSE)="","",VLOOKUP(A131,'DB（シナリオ）'!$A$2:$R$217,13,FALSE))</f>
        <v>15</v>
      </c>
      <c r="N131" s="21" t="str">
        <f>IF(VLOOKUP(A131,'DB（シナリオ）'!$A$2:$R$217,15,FALSE)="","",VLOOKUP(A131,'DB（シナリオ）'!$A$2:$R$217,15,FALSE))</f>
        <v>独身、一人暮らし</v>
      </c>
      <c r="O131" s="21" t="str">
        <f>IF(VLOOKUP(A131,'DB（シナリオ）'!$A$2:$R$217,16,FALSE)="","",VLOOKUP(A131,'DB（シナリオ）'!$A$2:$R$217,16,FALSE))</f>
        <v/>
      </c>
      <c r="P131" s="21" t="str">
        <f>IF(VLOOKUP(A131,'DB（シナリオ）'!$A$2:$R$217,17,FALSE)="","",VLOOKUP(A131,'DB（シナリオ）'!$A$2:$R$217,17,FALSE))</f>
        <v/>
      </c>
      <c r="Q131" s="26" t="str">
        <f>IF(VLOOKUP(A131,'DB（シナリオ）'!$A$2:$R$217,18,FALSE)="","",VLOOKUP(A131,'DB（シナリオ）'!$A$2:$R$217,18,FALSE))</f>
        <v/>
      </c>
    </row>
    <row r="132" spans="1:17" ht="56.25" customHeight="1" x14ac:dyDescent="0.2">
      <c r="A132" s="21">
        <f t="shared" si="1"/>
        <v>231</v>
      </c>
      <c r="B132" s="21" t="str">
        <f>IF(VLOOKUP(A132,'DB（シナリオ）'!$A$2:$R$217,2,FALSE)="","",VLOOKUP(A132,'DB（シナリオ）'!$A$2:$R$217,2,FALSE))</f>
        <v>技術部</v>
      </c>
      <c r="C132" s="22" t="str">
        <f>IF(VLOOKUP(A132,'DB（シナリオ）'!$A$2:$R$217,3,FALSE)="","",VLOOKUP(A132,'DB（シナリオ）'!$A$2:$R$217,3,FALSE))</f>
        <v>技術１課</v>
      </c>
      <c r="D132" s="21" t="str">
        <f>IF(VLOOKUP(A132,'DB（シナリオ）'!$A$2:$R$217,4,FALSE)="","",VLOOKUP(A132,'DB（シナリオ）'!$A$2:$R$217,4,FALSE))</f>
        <v/>
      </c>
      <c r="E132" s="22" t="str">
        <f>IF(VLOOKUP(A132,'DB（シナリオ）'!$A$2:$R$217,5,FALSE)="","",VLOOKUP(A132,'DB（シナリオ）'!$A$2:$R$217,5,FALSE))</f>
        <v>山内</v>
      </c>
      <c r="F132" s="22" t="str">
        <f>IF(VLOOKUP(A132,'DB（シナリオ）'!$A$2:$R$217,6,FALSE)="","",VLOOKUP(A132,'DB（シナリオ）'!$A$2:$R$217,6,FALSE))</f>
        <v>男</v>
      </c>
      <c r="G132" s="22">
        <f>IF(VLOOKUP(A132,'DB（シナリオ）'!$A$2:$R$217,7,FALSE)="","",VLOOKUP(A132,'DB（シナリオ）'!$A$2:$R$217,7,FALSE))</f>
        <v>49</v>
      </c>
      <c r="H132" s="45" t="str">
        <f>IF(VLOOKUP(A132,'DB（シナリオ）'!$A$2:$R$217,8,FALSE)="","",VLOOKUP(A132,'DB（シナリオ）'!$A$2:$R$217,8,FALSE))</f>
        <v>在館</v>
      </c>
      <c r="I132" s="21" t="str">
        <f>IF(VLOOKUP(A132,'DB（シナリオ）'!$A$2:$R$217,9,FALSE)="","",VLOOKUP(A132,'DB（シナリオ）'!$A$2:$R$217,9,FALSE))</f>
        <v/>
      </c>
      <c r="J132" s="22" t="str">
        <f>IF(VLOOKUP(A132,'DB（シナリオ）'!$A$2:$R$217,10,FALSE)="","",VLOOKUP(A132,'DB（シナリオ）'!$A$2:$R$217,10,FALSE))</f>
        <v>社内におり、無事</v>
      </c>
      <c r="K132" s="21" t="str">
        <f>IF(VLOOKUP(A132,'DB（シナリオ）'!$A$2:$R$217,11,FALSE)="","",VLOOKUP(A132,'DB（シナリオ）'!$A$2:$R$217,11,FALSE))</f>
        <v>にしやま市</v>
      </c>
      <c r="L132" s="21" t="str">
        <f>IF(VLOOKUP(A132,'DB（シナリオ）'!$A$2:$R$217,12,FALSE)="","",VLOOKUP(A132,'DB（シナリオ）'!$A$2:$R$217,12,FALSE))</f>
        <v>東西線はち駅</v>
      </c>
      <c r="M132" s="21">
        <f>IF(VLOOKUP(A132,'DB（シナリオ）'!$A$2:$R$217,13,FALSE)="","",VLOOKUP(A132,'DB（シナリオ）'!$A$2:$R$217,13,FALSE))</f>
        <v>15</v>
      </c>
      <c r="N132" s="21" t="str">
        <f>IF(VLOOKUP(A132,'DB（シナリオ）'!$A$2:$R$217,15,FALSE)="","",VLOOKUP(A132,'DB（シナリオ）'!$A$2:$R$217,15,FALSE))</f>
        <v>妻、娘(18歳）、息子(14歳)</v>
      </c>
      <c r="O132" s="21" t="str">
        <f>IF(VLOOKUP(A132,'DB（シナリオ）'!$A$2:$R$217,16,FALSE)="","",VLOOKUP(A132,'DB（シナリオ）'!$A$2:$R$217,16,FALSE))</f>
        <v>全員無事</v>
      </c>
      <c r="P132" s="21" t="str">
        <f>IF(VLOOKUP(A132,'DB（シナリオ）'!$A$2:$R$217,17,FALSE)="","",VLOOKUP(A132,'DB（シナリオ）'!$A$2:$R$217,17,FALSE))</f>
        <v/>
      </c>
      <c r="Q132" s="26" t="str">
        <f>IF(VLOOKUP(A132,'DB（シナリオ）'!$A$2:$R$217,18,FALSE)="","",VLOOKUP(A132,'DB（シナリオ）'!$A$2:$R$217,18,FALSE))</f>
        <v/>
      </c>
    </row>
    <row r="133" spans="1:17" ht="56.25" customHeight="1" x14ac:dyDescent="0.2">
      <c r="A133" s="21">
        <f t="shared" si="1"/>
        <v>232</v>
      </c>
      <c r="B133" s="21" t="str">
        <f>IF(VLOOKUP(A133,'DB（シナリオ）'!$A$2:$R$217,2,FALSE)="","",VLOOKUP(A133,'DB（シナリオ）'!$A$2:$R$217,2,FALSE))</f>
        <v>技術部</v>
      </c>
      <c r="C133" s="22" t="str">
        <f>IF(VLOOKUP(A133,'DB（シナリオ）'!$A$2:$R$217,3,FALSE)="","",VLOOKUP(A133,'DB（シナリオ）'!$A$2:$R$217,3,FALSE))</f>
        <v>技術１課</v>
      </c>
      <c r="D133" s="21" t="str">
        <f>IF(VLOOKUP(A133,'DB（シナリオ）'!$A$2:$R$217,4,FALSE)="","",VLOOKUP(A133,'DB（シナリオ）'!$A$2:$R$217,4,FALSE))</f>
        <v/>
      </c>
      <c r="E133" s="22" t="str">
        <f>IF(VLOOKUP(A133,'DB（シナリオ）'!$A$2:$R$217,5,FALSE)="","",VLOOKUP(A133,'DB（シナリオ）'!$A$2:$R$217,5,FALSE))</f>
        <v>西田</v>
      </c>
      <c r="F133" s="22" t="str">
        <f>IF(VLOOKUP(A133,'DB（シナリオ）'!$A$2:$R$217,6,FALSE)="","",VLOOKUP(A133,'DB（シナリオ）'!$A$2:$R$217,6,FALSE))</f>
        <v>男</v>
      </c>
      <c r="G133" s="22">
        <f>IF(VLOOKUP(A133,'DB（シナリオ）'!$A$2:$R$217,7,FALSE)="","",VLOOKUP(A133,'DB（シナリオ）'!$A$2:$R$217,7,FALSE))</f>
        <v>42</v>
      </c>
      <c r="H133" s="45" t="str">
        <f>IF(VLOOKUP(A133,'DB（シナリオ）'!$A$2:$R$217,8,FALSE)="","",VLOOKUP(A133,'DB（シナリオ）'!$A$2:$R$217,8,FALSE))</f>
        <v>在館</v>
      </c>
      <c r="I133" s="21" t="str">
        <f>IF(VLOOKUP(A133,'DB（シナリオ）'!$A$2:$R$217,9,FALSE)="","",VLOOKUP(A133,'DB（シナリオ）'!$A$2:$R$217,9,FALSE))</f>
        <v/>
      </c>
      <c r="J133" s="22" t="str">
        <f>IF(VLOOKUP(A133,'DB（シナリオ）'!$A$2:$R$217,10,FALSE)="","",VLOOKUP(A133,'DB（シナリオ）'!$A$2:$R$217,10,FALSE))</f>
        <v>社内におり、無事</v>
      </c>
      <c r="K133" s="21" t="str">
        <f>IF(VLOOKUP(A133,'DB（シナリオ）'!$A$2:$R$217,11,FALSE)="","",VLOOKUP(A133,'DB（シナリオ）'!$A$2:$R$217,11,FALSE))</f>
        <v>ひがしの市</v>
      </c>
      <c r="L133" s="21" t="str">
        <f>IF(VLOOKUP(A133,'DB（シナリオ）'!$A$2:$R$217,12,FALSE)="","",VLOOKUP(A133,'DB（シナリオ）'!$A$2:$R$217,12,FALSE))</f>
        <v>南北線メロン駅</v>
      </c>
      <c r="M133" s="21">
        <f>IF(VLOOKUP(A133,'DB（シナリオ）'!$A$2:$R$217,13,FALSE)="","",VLOOKUP(A133,'DB（シナリオ）'!$A$2:$R$217,13,FALSE))</f>
        <v>15</v>
      </c>
      <c r="N133" s="21" t="str">
        <f>IF(VLOOKUP(A133,'DB（シナリオ）'!$A$2:$R$217,15,FALSE)="","",VLOOKUP(A133,'DB（シナリオ）'!$A$2:$R$217,15,FALSE))</f>
        <v>独身、一人暮らし</v>
      </c>
      <c r="O133" s="21" t="str">
        <f>IF(VLOOKUP(A133,'DB（シナリオ）'!$A$2:$R$217,16,FALSE)="","",VLOOKUP(A133,'DB（シナリオ）'!$A$2:$R$217,16,FALSE))</f>
        <v/>
      </c>
      <c r="P133" s="21" t="str">
        <f>IF(VLOOKUP(A133,'DB（シナリオ）'!$A$2:$R$217,17,FALSE)="","",VLOOKUP(A133,'DB（シナリオ）'!$A$2:$R$217,17,FALSE))</f>
        <v/>
      </c>
      <c r="Q133" s="26" t="str">
        <f>IF(VLOOKUP(A133,'DB（シナリオ）'!$A$2:$R$217,18,FALSE)="","",VLOOKUP(A133,'DB（シナリオ）'!$A$2:$R$217,18,FALSE))</f>
        <v/>
      </c>
    </row>
    <row r="134" spans="1:17" ht="56.25" customHeight="1" x14ac:dyDescent="0.2">
      <c r="A134" s="21">
        <f t="shared" ref="A134:A197" si="2">A133+1</f>
        <v>233</v>
      </c>
      <c r="B134" s="21" t="str">
        <f>IF(VLOOKUP(A134,'DB（シナリオ）'!$A$2:$R$217,2,FALSE)="","",VLOOKUP(A134,'DB（シナリオ）'!$A$2:$R$217,2,FALSE))</f>
        <v>技術部</v>
      </c>
      <c r="C134" s="22" t="str">
        <f>IF(VLOOKUP(A134,'DB（シナリオ）'!$A$2:$R$217,3,FALSE)="","",VLOOKUP(A134,'DB（シナリオ）'!$A$2:$R$217,3,FALSE))</f>
        <v>技術１課</v>
      </c>
      <c r="D134" s="21" t="str">
        <f>IF(VLOOKUP(A134,'DB（シナリオ）'!$A$2:$R$217,4,FALSE)="","",VLOOKUP(A134,'DB（シナリオ）'!$A$2:$R$217,4,FALSE))</f>
        <v/>
      </c>
      <c r="E134" s="22" t="str">
        <f>IF(VLOOKUP(A134,'DB（シナリオ）'!$A$2:$R$217,5,FALSE)="","",VLOOKUP(A134,'DB（シナリオ）'!$A$2:$R$217,5,FALSE))</f>
        <v>菊池</v>
      </c>
      <c r="F134" s="22" t="str">
        <f>IF(VLOOKUP(A134,'DB（シナリオ）'!$A$2:$R$217,6,FALSE)="","",VLOOKUP(A134,'DB（シナリオ）'!$A$2:$R$217,6,FALSE))</f>
        <v>男</v>
      </c>
      <c r="G134" s="22">
        <f>IF(VLOOKUP(A134,'DB（シナリオ）'!$A$2:$R$217,7,FALSE)="","",VLOOKUP(A134,'DB（シナリオ）'!$A$2:$R$217,7,FALSE))</f>
        <v>40</v>
      </c>
      <c r="H134" s="45" t="s">
        <v>1689</v>
      </c>
      <c r="I134" s="21" t="str">
        <f>IF(VLOOKUP(A134,'DB（シナリオ）'!$A$2:$R$217,9,FALSE)="","",VLOOKUP(A134,'DB（シナリオ）'!$A$2:$R$217,9,FALSE))</f>
        <v/>
      </c>
      <c r="J134" s="22" t="s">
        <v>1692</v>
      </c>
      <c r="K134" s="21" t="str">
        <f>IF(VLOOKUP(A134,'DB（シナリオ）'!$A$2:$R$217,11,FALSE)="","",VLOOKUP(A134,'DB（シナリオ）'!$A$2:$R$217,11,FALSE))</f>
        <v>はまべ市</v>
      </c>
      <c r="L134" s="21" t="str">
        <f>IF(VLOOKUP(A134,'DB（シナリオ）'!$A$2:$R$217,12,FALSE)="","",VLOOKUP(A134,'DB（シナリオ）'!$A$2:$R$217,12,FALSE))</f>
        <v>南北線まぐろ駅</v>
      </c>
      <c r="M134" s="21">
        <f>IF(VLOOKUP(A134,'DB（シナリオ）'!$A$2:$R$217,13,FALSE)="","",VLOOKUP(A134,'DB（シナリオ）'!$A$2:$R$217,13,FALSE))</f>
        <v>15</v>
      </c>
      <c r="N134" s="21" t="str">
        <f>IF(VLOOKUP(A134,'DB（シナリオ）'!$A$2:$R$217,15,FALSE)="","",VLOOKUP(A134,'DB（シナリオ）'!$A$2:$R$217,15,FALSE))</f>
        <v>妻、娘（15歳）</v>
      </c>
      <c r="O134" s="21" t="str">
        <f>IF(VLOOKUP(A134,'DB（シナリオ）'!$A$2:$R$217,16,FALSE)="","",VLOOKUP(A134,'DB（シナリオ）'!$A$2:$R$217,16,FALSE))</f>
        <v>妻：不明、娘：中学校で無事</v>
      </c>
      <c r="P134" s="21" t="str">
        <f>IF(VLOOKUP(A134,'DB（シナリオ）'!$A$2:$R$217,17,FALSE)="","",VLOOKUP(A134,'DB（シナリオ）'!$A$2:$R$217,17,FALSE))</f>
        <v/>
      </c>
      <c r="Q134" s="26" t="str">
        <f>IF(VLOOKUP(A134,'DB（シナリオ）'!$A$2:$R$217,18,FALSE)="","",VLOOKUP(A134,'DB（シナリオ）'!$A$2:$R$217,18,FALSE))</f>
        <v/>
      </c>
    </row>
    <row r="135" spans="1:17" ht="56.25" customHeight="1" x14ac:dyDescent="0.2">
      <c r="A135" s="21">
        <f t="shared" si="2"/>
        <v>234</v>
      </c>
      <c r="B135" s="21" t="str">
        <f>IF(VLOOKUP(A135,'DB（シナリオ）'!$A$2:$R$217,2,FALSE)="","",VLOOKUP(A135,'DB（シナリオ）'!$A$2:$R$217,2,FALSE))</f>
        <v>技術部</v>
      </c>
      <c r="C135" s="22" t="str">
        <f>IF(VLOOKUP(A135,'DB（シナリオ）'!$A$2:$R$217,3,FALSE)="","",VLOOKUP(A135,'DB（シナリオ）'!$A$2:$R$217,3,FALSE))</f>
        <v>技術１課</v>
      </c>
      <c r="D135" s="21" t="str">
        <f>IF(VLOOKUP(A135,'DB（シナリオ）'!$A$2:$R$217,4,FALSE)="","",VLOOKUP(A135,'DB（シナリオ）'!$A$2:$R$217,4,FALSE))</f>
        <v/>
      </c>
      <c r="E135" s="22" t="str">
        <f>IF(VLOOKUP(A135,'DB（シナリオ）'!$A$2:$R$217,5,FALSE)="","",VLOOKUP(A135,'DB（シナリオ）'!$A$2:$R$217,5,FALSE))</f>
        <v>西川</v>
      </c>
      <c r="F135" s="22" t="str">
        <f>IF(VLOOKUP(A135,'DB（シナリオ）'!$A$2:$R$217,6,FALSE)="","",VLOOKUP(A135,'DB（シナリオ）'!$A$2:$R$217,6,FALSE))</f>
        <v>男</v>
      </c>
      <c r="G135" s="22">
        <f>IF(VLOOKUP(A135,'DB（シナリオ）'!$A$2:$R$217,7,FALSE)="","",VLOOKUP(A135,'DB（シナリオ）'!$A$2:$R$217,7,FALSE))</f>
        <v>36</v>
      </c>
      <c r="H135" s="45" t="str">
        <f>IF(VLOOKUP(A135,'DB（シナリオ）'!$A$2:$R$217,8,FALSE)="","",VLOOKUP(A135,'DB（シナリオ）'!$A$2:$R$217,8,FALSE))</f>
        <v>在館</v>
      </c>
      <c r="I135" s="21" t="str">
        <f>IF(VLOOKUP(A135,'DB（シナリオ）'!$A$2:$R$217,9,FALSE)="","",VLOOKUP(A135,'DB（シナリオ）'!$A$2:$R$217,9,FALSE))</f>
        <v/>
      </c>
      <c r="J135" s="22" t="str">
        <f>IF(VLOOKUP(A135,'DB（シナリオ）'!$A$2:$R$217,10,FALSE)="","",VLOOKUP(A135,'DB（シナリオ）'!$A$2:$R$217,10,FALSE))</f>
        <v>社内におり、無事</v>
      </c>
      <c r="K135" s="21" t="str">
        <f>IF(VLOOKUP(A135,'DB（シナリオ）'!$A$2:$R$217,11,FALSE)="","",VLOOKUP(A135,'DB（シナリオ）'!$A$2:$R$217,11,FALSE))</f>
        <v>ひがしの市</v>
      </c>
      <c r="L135" s="21" t="str">
        <f>IF(VLOOKUP(A135,'DB（シナリオ）'!$A$2:$R$217,12,FALSE)="","",VLOOKUP(A135,'DB（シナリオ）'!$A$2:$R$217,12,FALSE))</f>
        <v>東西線クマ駅</v>
      </c>
      <c r="M135" s="21">
        <f>IF(VLOOKUP(A135,'DB（シナリオ）'!$A$2:$R$217,13,FALSE)="","",VLOOKUP(A135,'DB（シナリオ）'!$A$2:$R$217,13,FALSE))</f>
        <v>22</v>
      </c>
      <c r="N135" s="21" t="str">
        <f>IF(VLOOKUP(A135,'DB（シナリオ）'!$A$2:$R$217,15,FALSE)="","",VLOOKUP(A135,'DB（シナリオ）'!$A$2:$R$217,15,FALSE))</f>
        <v>妻、息子（6歳）</v>
      </c>
      <c r="O135" s="21" t="str">
        <f>IF(VLOOKUP(A135,'DB（シナリオ）'!$A$2:$R$217,16,FALSE)="","",VLOOKUP(A135,'DB（シナリオ）'!$A$2:$R$217,16,FALSE))</f>
        <v>全員無事</v>
      </c>
      <c r="P135" s="21" t="str">
        <f>IF(VLOOKUP(A135,'DB（シナリオ）'!$A$2:$R$217,17,FALSE)="","",VLOOKUP(A135,'DB（シナリオ）'!$A$2:$R$217,17,FALSE))</f>
        <v/>
      </c>
      <c r="Q135" s="26" t="str">
        <f>IF(VLOOKUP(A135,'DB（シナリオ）'!$A$2:$R$217,18,FALSE)="","",VLOOKUP(A135,'DB（シナリオ）'!$A$2:$R$217,18,FALSE))</f>
        <v/>
      </c>
    </row>
    <row r="136" spans="1:17" ht="56.25" customHeight="1" x14ac:dyDescent="0.2">
      <c r="A136" s="21">
        <f t="shared" si="2"/>
        <v>235</v>
      </c>
      <c r="B136" s="21" t="str">
        <f>IF(VLOOKUP(A136,'DB（シナリオ）'!$A$2:$R$217,2,FALSE)="","",VLOOKUP(A136,'DB（シナリオ）'!$A$2:$R$217,2,FALSE))</f>
        <v>技術部</v>
      </c>
      <c r="C136" s="22" t="str">
        <f>IF(VLOOKUP(A136,'DB（シナリオ）'!$A$2:$R$217,3,FALSE)="","",VLOOKUP(A136,'DB（シナリオ）'!$A$2:$R$217,3,FALSE))</f>
        <v>技術１課</v>
      </c>
      <c r="D136" s="21" t="str">
        <f>IF(VLOOKUP(A136,'DB（シナリオ）'!$A$2:$R$217,4,FALSE)="","",VLOOKUP(A136,'DB（シナリオ）'!$A$2:$R$217,4,FALSE))</f>
        <v/>
      </c>
      <c r="E136" s="22" t="str">
        <f>IF(VLOOKUP(A136,'DB（シナリオ）'!$A$2:$R$217,5,FALSE)="","",VLOOKUP(A136,'DB（シナリオ）'!$A$2:$R$217,5,FALSE))</f>
        <v>北村</v>
      </c>
      <c r="F136" s="22" t="str">
        <f>IF(VLOOKUP(A136,'DB（シナリオ）'!$A$2:$R$217,6,FALSE)="","",VLOOKUP(A136,'DB（シナリオ）'!$A$2:$R$217,6,FALSE))</f>
        <v>男</v>
      </c>
      <c r="G136" s="22">
        <f>IF(VLOOKUP(A136,'DB（シナリオ）'!$A$2:$R$217,7,FALSE)="","",VLOOKUP(A136,'DB（シナリオ）'!$A$2:$R$217,7,FALSE))</f>
        <v>35</v>
      </c>
      <c r="H136" s="45" t="s">
        <v>1689</v>
      </c>
      <c r="I136" s="21" t="str">
        <f>IF(VLOOKUP(A136,'DB（シナリオ）'!$A$2:$R$217,9,FALSE)="","",VLOOKUP(A136,'DB（シナリオ）'!$A$2:$R$217,9,FALSE))</f>
        <v/>
      </c>
      <c r="J136" s="22" t="s">
        <v>1690</v>
      </c>
      <c r="K136" s="21" t="str">
        <f>IF(VLOOKUP(A136,'DB（シナリオ）'!$A$2:$R$217,11,FALSE)="","",VLOOKUP(A136,'DB（シナリオ）'!$A$2:$R$217,11,FALSE))</f>
        <v>にしやま市</v>
      </c>
      <c r="L136" s="21" t="str">
        <f>IF(VLOOKUP(A136,'DB（シナリオ）'!$A$2:$R$217,12,FALSE)="","",VLOOKUP(A136,'DB（シナリオ）'!$A$2:$R$217,12,FALSE))</f>
        <v>東西線てんとう駅</v>
      </c>
      <c r="M136" s="21">
        <f>IF(VLOOKUP(A136,'DB（シナリオ）'!$A$2:$R$217,13,FALSE)="","",VLOOKUP(A136,'DB（シナリオ）'!$A$2:$R$217,13,FALSE))</f>
        <v>10</v>
      </c>
      <c r="N136" s="21" t="str">
        <f>IF(VLOOKUP(A136,'DB（シナリオ）'!$A$2:$R$217,15,FALSE)="","",VLOOKUP(A136,'DB（シナリオ）'!$A$2:$R$217,15,FALSE))</f>
        <v>独身、一人暮らし</v>
      </c>
      <c r="O136" s="21" t="str">
        <f>IF(VLOOKUP(A136,'DB（シナリオ）'!$A$2:$R$217,16,FALSE)="","",VLOOKUP(A136,'DB（シナリオ）'!$A$2:$R$217,16,FALSE))</f>
        <v/>
      </c>
      <c r="P136" s="21" t="str">
        <f>IF(VLOOKUP(A136,'DB（シナリオ）'!$A$2:$R$217,17,FALSE)="","",VLOOKUP(A136,'DB（シナリオ）'!$A$2:$R$217,17,FALSE))</f>
        <v/>
      </c>
      <c r="Q136" s="26" t="str">
        <f>IF(VLOOKUP(A136,'DB（シナリオ）'!$A$2:$R$217,18,FALSE)="","",VLOOKUP(A136,'DB（シナリオ）'!$A$2:$R$217,18,FALSE))</f>
        <v/>
      </c>
    </row>
    <row r="137" spans="1:17" ht="56.25" customHeight="1" x14ac:dyDescent="0.2">
      <c r="A137" s="21">
        <f t="shared" si="2"/>
        <v>236</v>
      </c>
      <c r="B137" s="21" t="str">
        <f>IF(VLOOKUP(A137,'DB（シナリオ）'!$A$2:$R$217,2,FALSE)="","",VLOOKUP(A137,'DB（シナリオ）'!$A$2:$R$217,2,FALSE))</f>
        <v>技術部</v>
      </c>
      <c r="C137" s="22" t="str">
        <f>IF(VLOOKUP(A137,'DB（シナリオ）'!$A$2:$R$217,3,FALSE)="","",VLOOKUP(A137,'DB（シナリオ）'!$A$2:$R$217,3,FALSE))</f>
        <v>技術１課</v>
      </c>
      <c r="D137" s="21" t="str">
        <f>IF(VLOOKUP(A137,'DB（シナリオ）'!$A$2:$R$217,4,FALSE)="","",VLOOKUP(A137,'DB（シナリオ）'!$A$2:$R$217,4,FALSE))</f>
        <v/>
      </c>
      <c r="E137" s="22" t="str">
        <f>IF(VLOOKUP(A137,'DB（シナリオ）'!$A$2:$R$217,5,FALSE)="","",VLOOKUP(A137,'DB（シナリオ）'!$A$2:$R$217,5,FALSE))</f>
        <v>浜田</v>
      </c>
      <c r="F137" s="22" t="str">
        <f>IF(VLOOKUP(A137,'DB（シナリオ）'!$A$2:$R$217,6,FALSE)="","",VLOOKUP(A137,'DB（シナリオ）'!$A$2:$R$217,6,FALSE))</f>
        <v>女</v>
      </c>
      <c r="G137" s="22">
        <f>IF(VLOOKUP(A137,'DB（シナリオ）'!$A$2:$R$217,7,FALSE)="","",VLOOKUP(A137,'DB（シナリオ）'!$A$2:$R$217,7,FALSE))</f>
        <v>40</v>
      </c>
      <c r="H137" s="45" t="s">
        <v>1689</v>
      </c>
      <c r="I137" s="21" t="str">
        <f>IF(VLOOKUP(A137,'DB（シナリオ）'!$A$2:$R$217,9,FALSE)="","",VLOOKUP(A137,'DB（シナリオ）'!$A$2:$R$217,9,FALSE))</f>
        <v/>
      </c>
      <c r="J137" s="22" t="s">
        <v>1690</v>
      </c>
      <c r="K137" s="21" t="str">
        <f>IF(VLOOKUP(A137,'DB（シナリオ）'!$A$2:$R$217,11,FALSE)="","",VLOOKUP(A137,'DB（シナリオ）'!$A$2:$R$217,11,FALSE))</f>
        <v>ひがしの市</v>
      </c>
      <c r="L137" s="21" t="str">
        <f>IF(VLOOKUP(A137,'DB（シナリオ）'!$A$2:$R$217,12,FALSE)="","",VLOOKUP(A137,'DB（シナリオ）'!$A$2:$R$217,12,FALSE))</f>
        <v>東西線ウサギ駅</v>
      </c>
      <c r="M137" s="21">
        <f>IF(VLOOKUP(A137,'DB（シナリオ）'!$A$2:$R$217,13,FALSE)="","",VLOOKUP(A137,'DB（シナリオ）'!$A$2:$R$217,13,FALSE))</f>
        <v>10</v>
      </c>
      <c r="N137" s="21" t="str">
        <f>IF(VLOOKUP(A137,'DB（シナリオ）'!$A$2:$R$217,15,FALSE)="","",VLOOKUP(A137,'DB（シナリオ）'!$A$2:$R$217,15,FALSE))</f>
        <v>夫、娘(13歳）</v>
      </c>
      <c r="O137" s="21" t="str">
        <f>IF(VLOOKUP(A137,'DB（シナリオ）'!$A$2:$R$217,16,FALSE)="","",VLOOKUP(A137,'DB（シナリオ）'!$A$2:$R$217,16,FALSE))</f>
        <v>全員無事</v>
      </c>
      <c r="P137" s="21" t="str">
        <f>IF(VLOOKUP(A137,'DB（シナリオ）'!$A$2:$R$217,17,FALSE)="","",VLOOKUP(A137,'DB（シナリオ）'!$A$2:$R$217,17,FALSE))</f>
        <v/>
      </c>
      <c r="Q137" s="26" t="str">
        <f>IF(VLOOKUP(A137,'DB（シナリオ）'!$A$2:$R$217,18,FALSE)="","",VLOOKUP(A137,'DB（シナリオ）'!$A$2:$R$217,18,FALSE))</f>
        <v/>
      </c>
    </row>
    <row r="138" spans="1:17" ht="56.25" customHeight="1" x14ac:dyDescent="0.2">
      <c r="A138" s="21">
        <f t="shared" si="2"/>
        <v>237</v>
      </c>
      <c r="B138" s="21" t="str">
        <f>IF(VLOOKUP(A138,'DB（シナリオ）'!$A$2:$R$217,2,FALSE)="","",VLOOKUP(A138,'DB（シナリオ）'!$A$2:$R$217,2,FALSE))</f>
        <v>技術部</v>
      </c>
      <c r="C138" s="22" t="str">
        <f>IF(VLOOKUP(A138,'DB（シナリオ）'!$A$2:$R$217,3,FALSE)="","",VLOOKUP(A138,'DB（シナリオ）'!$A$2:$R$217,3,FALSE))</f>
        <v>技術１課</v>
      </c>
      <c r="D138" s="21" t="str">
        <f>IF(VLOOKUP(A138,'DB（シナリオ）'!$A$2:$R$217,4,FALSE)="","",VLOOKUP(A138,'DB（シナリオ）'!$A$2:$R$217,4,FALSE))</f>
        <v/>
      </c>
      <c r="E138" s="22" t="str">
        <f>IF(VLOOKUP(A138,'DB（シナリオ）'!$A$2:$R$217,5,FALSE)="","",VLOOKUP(A138,'DB（シナリオ）'!$A$2:$R$217,5,FALSE))</f>
        <v>五十嵐</v>
      </c>
      <c r="F138" s="22" t="str">
        <f>IF(VLOOKUP(A138,'DB（シナリオ）'!$A$2:$R$217,6,FALSE)="","",VLOOKUP(A138,'DB（シナリオ）'!$A$2:$R$217,6,FALSE))</f>
        <v>女</v>
      </c>
      <c r="G138" s="22">
        <f>IF(VLOOKUP(A138,'DB（シナリオ）'!$A$2:$R$217,7,FALSE)="","",VLOOKUP(A138,'DB（シナリオ）'!$A$2:$R$217,7,FALSE))</f>
        <v>38</v>
      </c>
      <c r="H138" s="45" t="str">
        <f>IF(VLOOKUP(A138,'DB（シナリオ）'!$A$2:$R$217,8,FALSE)="","",VLOOKUP(A138,'DB（シナリオ）'!$A$2:$R$217,8,FALSE))</f>
        <v>在館</v>
      </c>
      <c r="I138" s="21" t="str">
        <f>IF(VLOOKUP(A138,'DB（シナリオ）'!$A$2:$R$217,9,FALSE)="","",VLOOKUP(A138,'DB（シナリオ）'!$A$2:$R$217,9,FALSE))</f>
        <v/>
      </c>
      <c r="J138" s="22" t="str">
        <f>IF(VLOOKUP(A138,'DB（シナリオ）'!$A$2:$R$217,10,FALSE)="","",VLOOKUP(A138,'DB（シナリオ）'!$A$2:$R$217,10,FALSE))</f>
        <v>社内におり、無事</v>
      </c>
      <c r="K138" s="21" t="str">
        <f>IF(VLOOKUP(A138,'DB（シナリオ）'!$A$2:$R$217,11,FALSE)="","",VLOOKUP(A138,'DB（シナリオ）'!$A$2:$R$217,11,FALSE))</f>
        <v>にしやま市</v>
      </c>
      <c r="L138" s="21" t="str">
        <f>IF(VLOOKUP(A138,'DB（シナリオ）'!$A$2:$R$217,12,FALSE)="","",VLOOKUP(A138,'DB（シナリオ）'!$A$2:$R$217,12,FALSE))</f>
        <v>東西線こおろぎ駅</v>
      </c>
      <c r="M138" s="21">
        <f>IF(VLOOKUP(A138,'DB（シナリオ）'!$A$2:$R$217,13,FALSE)="","",VLOOKUP(A138,'DB（シナリオ）'!$A$2:$R$217,13,FALSE))</f>
        <v>20</v>
      </c>
      <c r="N138" s="21" t="str">
        <f>IF(VLOOKUP(A138,'DB（シナリオ）'!$A$2:$R$217,15,FALSE)="","",VLOOKUP(A138,'DB（シナリオ）'!$A$2:$R$217,15,FALSE))</f>
        <v>両親と3人暮らし</v>
      </c>
      <c r="O138" s="21" t="str">
        <f>IF(VLOOKUP(A138,'DB（シナリオ）'!$A$2:$R$217,16,FALSE)="","",VLOOKUP(A138,'DB（シナリオ）'!$A$2:$R$217,16,FALSE))</f>
        <v>両親とも無事だが、住んでいるアパートの損傷が激しく、しばらく住めそうにない。</v>
      </c>
      <c r="P138" s="21" t="str">
        <f>IF(VLOOKUP(A138,'DB（シナリオ）'!$A$2:$R$217,17,FALSE)="","",VLOOKUP(A138,'DB（シナリオ）'!$A$2:$R$217,17,FALSE))</f>
        <v/>
      </c>
      <c r="Q138" s="26" t="str">
        <f>IF(VLOOKUP(A138,'DB（シナリオ）'!$A$2:$R$217,18,FALSE)="","",VLOOKUP(A138,'DB（シナリオ）'!$A$2:$R$217,18,FALSE))</f>
        <v>父(75)は重度の認知症で介護が必要。</v>
      </c>
    </row>
    <row r="139" spans="1:17" ht="56.25" customHeight="1" x14ac:dyDescent="0.2">
      <c r="A139" s="21">
        <f t="shared" si="2"/>
        <v>238</v>
      </c>
      <c r="B139" s="21" t="str">
        <f>IF(VLOOKUP(A139,'DB（シナリオ）'!$A$2:$R$217,2,FALSE)="","",VLOOKUP(A139,'DB（シナリオ）'!$A$2:$R$217,2,FALSE))</f>
        <v>技術部</v>
      </c>
      <c r="C139" s="22" t="str">
        <f>IF(VLOOKUP(A139,'DB（シナリオ）'!$A$2:$R$217,3,FALSE)="","",VLOOKUP(A139,'DB（シナリオ）'!$A$2:$R$217,3,FALSE))</f>
        <v>技術１課</v>
      </c>
      <c r="D139" s="21" t="str">
        <f>IF(VLOOKUP(A139,'DB（シナリオ）'!$A$2:$R$217,4,FALSE)="","",VLOOKUP(A139,'DB（シナリオ）'!$A$2:$R$217,4,FALSE))</f>
        <v/>
      </c>
      <c r="E139" s="22" t="str">
        <f>IF(VLOOKUP(A139,'DB（シナリオ）'!$A$2:$R$217,5,FALSE)="","",VLOOKUP(A139,'DB（シナリオ）'!$A$2:$R$217,5,FALSE))</f>
        <v>安田</v>
      </c>
      <c r="F139" s="22" t="str">
        <f>IF(VLOOKUP(A139,'DB（シナリオ）'!$A$2:$R$217,6,FALSE)="","",VLOOKUP(A139,'DB（シナリオ）'!$A$2:$R$217,6,FALSE))</f>
        <v>女</v>
      </c>
      <c r="G139" s="22">
        <f>IF(VLOOKUP(A139,'DB（シナリオ）'!$A$2:$R$217,7,FALSE)="","",VLOOKUP(A139,'DB（シナリオ）'!$A$2:$R$217,7,FALSE))</f>
        <v>31</v>
      </c>
      <c r="H139" s="45" t="str">
        <f>IF(VLOOKUP(A139,'DB（シナリオ）'!$A$2:$R$217,8,FALSE)="","",VLOOKUP(A139,'DB（シナリオ）'!$A$2:$R$217,8,FALSE))</f>
        <v>在館</v>
      </c>
      <c r="I139" s="21" t="str">
        <f>IF(VLOOKUP(A139,'DB（シナリオ）'!$A$2:$R$217,9,FALSE)="","",VLOOKUP(A139,'DB（シナリオ）'!$A$2:$R$217,9,FALSE))</f>
        <v/>
      </c>
      <c r="J139" s="22" t="str">
        <f>IF(VLOOKUP(A139,'DB（シナリオ）'!$A$2:$R$217,10,FALSE)="","",VLOOKUP(A139,'DB（シナリオ）'!$A$2:$R$217,10,FALSE))</f>
        <v>社内におり、無事</v>
      </c>
      <c r="K139" s="21" t="str">
        <f>IF(VLOOKUP(A139,'DB（シナリオ）'!$A$2:$R$217,11,FALSE)="","",VLOOKUP(A139,'DB（シナリオ）'!$A$2:$R$217,11,FALSE))</f>
        <v>はまべ市</v>
      </c>
      <c r="L139" s="21" t="str">
        <f>IF(VLOOKUP(A139,'DB（シナリオ）'!$A$2:$R$217,12,FALSE)="","",VLOOKUP(A139,'DB（シナリオ）'!$A$2:$R$217,12,FALSE))</f>
        <v>東西線かぶと駅</v>
      </c>
      <c r="M139" s="21">
        <f>IF(VLOOKUP(A139,'DB（シナリオ）'!$A$2:$R$217,13,FALSE)="","",VLOOKUP(A139,'DB（シナリオ）'!$A$2:$R$217,13,FALSE))</f>
        <v>30</v>
      </c>
      <c r="N139" s="21" t="str">
        <f>IF(VLOOKUP(A139,'DB（シナリオ）'!$A$2:$R$217,15,FALSE)="","",VLOOKUP(A139,'DB（シナリオ）'!$A$2:$R$217,15,FALSE))</f>
        <v>夫</v>
      </c>
      <c r="O139" s="21" t="str">
        <f>IF(VLOOKUP(A139,'DB（シナリオ）'!$A$2:$R$217,16,FALSE)="","",VLOOKUP(A139,'DB（シナリオ）'!$A$2:$R$217,16,FALSE))</f>
        <v>無事</v>
      </c>
      <c r="P139" s="21" t="str">
        <f>IF(VLOOKUP(A139,'DB（シナリオ）'!$A$2:$R$217,17,FALSE)="","",VLOOKUP(A139,'DB（シナリオ）'!$A$2:$R$217,17,FALSE))</f>
        <v/>
      </c>
      <c r="Q139" s="26" t="str">
        <f>IF(VLOOKUP(A139,'DB（シナリオ）'!$A$2:$R$217,18,FALSE)="","",VLOOKUP(A139,'DB（シナリオ）'!$A$2:$R$217,18,FALSE))</f>
        <v/>
      </c>
    </row>
    <row r="140" spans="1:17" ht="56.25" customHeight="1" x14ac:dyDescent="0.2">
      <c r="A140" s="21">
        <f t="shared" si="2"/>
        <v>239</v>
      </c>
      <c r="B140" s="21" t="str">
        <f>IF(VLOOKUP(A140,'DB（シナリオ）'!$A$2:$R$217,2,FALSE)="","",VLOOKUP(A140,'DB（シナリオ）'!$A$2:$R$217,2,FALSE))</f>
        <v>技術部</v>
      </c>
      <c r="C140" s="22" t="str">
        <f>IF(VLOOKUP(A140,'DB（シナリオ）'!$A$2:$R$217,3,FALSE)="","",VLOOKUP(A140,'DB（シナリオ）'!$A$2:$R$217,3,FALSE))</f>
        <v>技術１課</v>
      </c>
      <c r="D140" s="21" t="str">
        <f>IF(VLOOKUP(A140,'DB（シナリオ）'!$A$2:$R$217,4,FALSE)="","",VLOOKUP(A140,'DB（シナリオ）'!$A$2:$R$217,4,FALSE))</f>
        <v>CAD担当（契約社員）</v>
      </c>
      <c r="E140" s="22" t="str">
        <f>IF(VLOOKUP(A140,'DB（シナリオ）'!$A$2:$R$217,5,FALSE)="","",VLOOKUP(A140,'DB（シナリオ）'!$A$2:$R$217,5,FALSE))</f>
        <v>中田</v>
      </c>
      <c r="F140" s="22" t="str">
        <f>IF(VLOOKUP(A140,'DB（シナリオ）'!$A$2:$R$217,6,FALSE)="","",VLOOKUP(A140,'DB（シナリオ）'!$A$2:$R$217,6,FALSE))</f>
        <v>女</v>
      </c>
      <c r="G140" s="22">
        <f>IF(VLOOKUP(A140,'DB（シナリオ）'!$A$2:$R$217,7,FALSE)="","",VLOOKUP(A140,'DB（シナリオ）'!$A$2:$R$217,7,FALSE))</f>
        <v>30</v>
      </c>
      <c r="H140" s="45" t="str">
        <f>IF(VLOOKUP(A140,'DB（シナリオ）'!$A$2:$R$217,8,FALSE)="","",VLOOKUP(A140,'DB（シナリオ）'!$A$2:$R$217,8,FALSE))</f>
        <v>在館</v>
      </c>
      <c r="I140" s="21" t="str">
        <f>IF(VLOOKUP(A140,'DB（シナリオ）'!$A$2:$R$217,9,FALSE)="","",VLOOKUP(A140,'DB（シナリオ）'!$A$2:$R$217,9,FALSE))</f>
        <v/>
      </c>
      <c r="J140" s="22" t="str">
        <f>IF(VLOOKUP(A140,'DB（シナリオ）'!$A$2:$R$217,10,FALSE)="","",VLOOKUP(A140,'DB（シナリオ）'!$A$2:$R$217,10,FALSE))</f>
        <v>社内におり、無事</v>
      </c>
      <c r="K140" s="21" t="str">
        <f>IF(VLOOKUP(A140,'DB（シナリオ）'!$A$2:$R$217,11,FALSE)="","",VLOOKUP(A140,'DB（シナリオ）'!$A$2:$R$217,11,FALSE))</f>
        <v>ひがしの市</v>
      </c>
      <c r="L140" s="21" t="str">
        <f>IF(VLOOKUP(A140,'DB（シナリオ）'!$A$2:$R$217,12,FALSE)="","",VLOOKUP(A140,'DB（シナリオ）'!$A$2:$R$217,12,FALSE))</f>
        <v>東西線シカ駅</v>
      </c>
      <c r="M140" s="21">
        <f>IF(VLOOKUP(A140,'DB（シナリオ）'!$A$2:$R$217,13,FALSE)="","",VLOOKUP(A140,'DB（シナリオ）'!$A$2:$R$217,13,FALSE))</f>
        <v>18</v>
      </c>
      <c r="N140" s="21" t="str">
        <f>IF(VLOOKUP(A140,'DB（シナリオ）'!$A$2:$R$217,15,FALSE)="","",VLOOKUP(A140,'DB（シナリオ）'!$A$2:$R$217,15,FALSE))</f>
        <v>夫、娘(8歳）</v>
      </c>
      <c r="O140" s="21" t="str">
        <f>IF(VLOOKUP(A140,'DB（シナリオ）'!$A$2:$R$217,16,FALSE)="","",VLOOKUP(A140,'DB（シナリオ）'!$A$2:$R$217,16,FALSE))</f>
        <v>全員無事</v>
      </c>
      <c r="P140" s="21" t="str">
        <f>IF(VLOOKUP(A140,'DB（シナリオ）'!$A$2:$R$217,17,FALSE)="","",VLOOKUP(A140,'DB（シナリオ）'!$A$2:$R$217,17,FALSE))</f>
        <v/>
      </c>
      <c r="Q140" s="26" t="str">
        <f>IF(VLOOKUP(A140,'DB（シナリオ）'!$A$2:$R$217,18,FALSE)="","",VLOOKUP(A140,'DB（シナリオ）'!$A$2:$R$217,18,FALSE))</f>
        <v/>
      </c>
    </row>
    <row r="141" spans="1:17" ht="56.25" customHeight="1" x14ac:dyDescent="0.2">
      <c r="A141" s="21">
        <f t="shared" si="2"/>
        <v>240</v>
      </c>
      <c r="B141" s="21" t="str">
        <f>IF(VLOOKUP(A141,'DB（シナリオ）'!$A$2:$R$217,2,FALSE)="","",VLOOKUP(A141,'DB（シナリオ）'!$A$2:$R$217,2,FALSE))</f>
        <v>技術部</v>
      </c>
      <c r="C141" s="22" t="str">
        <f>IF(VLOOKUP(A141,'DB（シナリオ）'!$A$2:$R$217,3,FALSE)="","",VLOOKUP(A141,'DB（シナリオ）'!$A$2:$R$217,3,FALSE))</f>
        <v>技術１課</v>
      </c>
      <c r="D141" s="21" t="str">
        <f>IF(VLOOKUP(A141,'DB（シナリオ）'!$A$2:$R$217,4,FALSE)="","",VLOOKUP(A141,'DB（シナリオ）'!$A$2:$R$217,4,FALSE))</f>
        <v>CAD担当（契約社員）</v>
      </c>
      <c r="E141" s="22" t="str">
        <f>IF(VLOOKUP(A141,'DB（シナリオ）'!$A$2:$R$217,5,FALSE)="","",VLOOKUP(A141,'DB（シナリオ）'!$A$2:$R$217,5,FALSE))</f>
        <v>川口</v>
      </c>
      <c r="F141" s="22" t="str">
        <f>IF(VLOOKUP(A141,'DB（シナリオ）'!$A$2:$R$217,6,FALSE)="","",VLOOKUP(A141,'DB（シナリオ）'!$A$2:$R$217,6,FALSE))</f>
        <v>男</v>
      </c>
      <c r="G141" s="22">
        <f>IF(VLOOKUP(A141,'DB（シナリオ）'!$A$2:$R$217,7,FALSE)="","",VLOOKUP(A141,'DB（シナリオ）'!$A$2:$R$217,7,FALSE))</f>
        <v>34</v>
      </c>
      <c r="H141" s="45" t="str">
        <f>IF(VLOOKUP(A141,'DB（シナリオ）'!$A$2:$R$217,8,FALSE)="","",VLOOKUP(A141,'DB（シナリオ）'!$A$2:$R$217,8,FALSE))</f>
        <v>在館</v>
      </c>
      <c r="I141" s="21" t="str">
        <f>IF(VLOOKUP(A141,'DB（シナリオ）'!$A$2:$R$217,9,FALSE)="","",VLOOKUP(A141,'DB（シナリオ）'!$A$2:$R$217,9,FALSE))</f>
        <v/>
      </c>
      <c r="J141" s="22" t="str">
        <f>IF(VLOOKUP(A141,'DB（シナリオ）'!$A$2:$R$217,10,FALSE)="","",VLOOKUP(A141,'DB（シナリオ）'!$A$2:$R$217,10,FALSE))</f>
        <v>社内におり、無事</v>
      </c>
      <c r="K141" s="21" t="str">
        <f>IF(VLOOKUP(A141,'DB（シナリオ）'!$A$2:$R$217,11,FALSE)="","",VLOOKUP(A141,'DB（シナリオ）'!$A$2:$R$217,11,FALSE))</f>
        <v>はまべ市</v>
      </c>
      <c r="L141" s="21" t="str">
        <f>IF(VLOOKUP(A141,'DB（シナリオ）'!$A$2:$R$217,12,FALSE)="","",VLOOKUP(A141,'DB（シナリオ）'!$A$2:$R$217,12,FALSE))</f>
        <v>東西線かぶと駅</v>
      </c>
      <c r="M141" s="21">
        <f>IF(VLOOKUP(A141,'DB（シナリオ）'!$A$2:$R$217,13,FALSE)="","",VLOOKUP(A141,'DB（シナリオ）'!$A$2:$R$217,13,FALSE))</f>
        <v>30</v>
      </c>
      <c r="N141" s="21" t="str">
        <f>IF(VLOOKUP(A141,'DB（シナリオ）'!$A$2:$R$217,15,FALSE)="","",VLOOKUP(A141,'DB（シナリオ）'!$A$2:$R$217,15,FALSE))</f>
        <v>独身、一人暮らし</v>
      </c>
      <c r="O141" s="21" t="str">
        <f>IF(VLOOKUP(A141,'DB（シナリオ）'!$A$2:$R$217,16,FALSE)="","",VLOOKUP(A141,'DB（シナリオ）'!$A$2:$R$217,16,FALSE))</f>
        <v/>
      </c>
      <c r="P141" s="21" t="str">
        <f>IF(VLOOKUP(A141,'DB（シナリオ）'!$A$2:$R$217,17,FALSE)="","",VLOOKUP(A141,'DB（シナリオ）'!$A$2:$R$217,17,FALSE))</f>
        <v/>
      </c>
      <c r="Q141" s="26" t="str">
        <f>IF(VLOOKUP(A141,'DB（シナリオ）'!$A$2:$R$217,18,FALSE)="","",VLOOKUP(A141,'DB（シナリオ）'!$A$2:$R$217,18,FALSE))</f>
        <v/>
      </c>
    </row>
    <row r="142" spans="1:17" ht="56.25" customHeight="1" x14ac:dyDescent="0.2">
      <c r="A142" s="21">
        <f t="shared" si="2"/>
        <v>241</v>
      </c>
      <c r="B142" s="21" t="str">
        <f>IF(VLOOKUP(A142,'DB（シナリオ）'!$A$2:$R$217,2,FALSE)="","",VLOOKUP(A142,'DB（シナリオ）'!$A$2:$R$217,2,FALSE))</f>
        <v>技術部</v>
      </c>
      <c r="C142" s="22" t="str">
        <f>IF(VLOOKUP(A142,'DB（シナリオ）'!$A$2:$R$217,3,FALSE)="","",VLOOKUP(A142,'DB（シナリオ）'!$A$2:$R$217,3,FALSE))</f>
        <v>技術１課</v>
      </c>
      <c r="D142" s="21" t="str">
        <f>IF(VLOOKUP(A142,'DB（シナリオ）'!$A$2:$R$217,4,FALSE)="","",VLOOKUP(A142,'DB（シナリオ）'!$A$2:$R$217,4,FALSE))</f>
        <v>CAD担当（契約社員）</v>
      </c>
      <c r="E142" s="22" t="str">
        <f>IF(VLOOKUP(A142,'DB（シナリオ）'!$A$2:$R$217,5,FALSE)="","",VLOOKUP(A142,'DB（シナリオ）'!$A$2:$R$217,5,FALSE))</f>
        <v>平田</v>
      </c>
      <c r="F142" s="22" t="str">
        <f>IF(VLOOKUP(A142,'DB（シナリオ）'!$A$2:$R$217,6,FALSE)="","",VLOOKUP(A142,'DB（シナリオ）'!$A$2:$R$217,6,FALSE))</f>
        <v>女</v>
      </c>
      <c r="G142" s="22">
        <f>IF(VLOOKUP(A142,'DB（シナリオ）'!$A$2:$R$217,7,FALSE)="","",VLOOKUP(A142,'DB（シナリオ）'!$A$2:$R$217,7,FALSE))</f>
        <v>31</v>
      </c>
      <c r="H142" s="45" t="s">
        <v>1689</v>
      </c>
      <c r="I142" s="21" t="str">
        <f>IF(VLOOKUP(A142,'DB（シナリオ）'!$A$2:$R$217,9,FALSE)="","",VLOOKUP(A142,'DB（シナリオ）'!$A$2:$R$217,9,FALSE))</f>
        <v>妊婦６か月</v>
      </c>
      <c r="J142" s="22" t="s">
        <v>1690</v>
      </c>
      <c r="K142" s="21" t="str">
        <f>IF(VLOOKUP(A142,'DB（シナリオ）'!$A$2:$R$217,11,FALSE)="","",VLOOKUP(A142,'DB（シナリオ）'!$A$2:$R$217,11,FALSE))</f>
        <v>ひがしの市</v>
      </c>
      <c r="L142" s="21" t="str">
        <f>IF(VLOOKUP(A142,'DB（シナリオ）'!$A$2:$R$217,12,FALSE)="","",VLOOKUP(A142,'DB（シナリオ）'!$A$2:$R$217,12,FALSE))</f>
        <v>南北線リンゴ駅</v>
      </c>
      <c r="M142" s="21">
        <f>IF(VLOOKUP(A142,'DB（シナリオ）'!$A$2:$R$217,13,FALSE)="","",VLOOKUP(A142,'DB（シナリオ）'!$A$2:$R$217,13,FALSE))</f>
        <v>12</v>
      </c>
      <c r="N142" s="21" t="str">
        <f>IF(VLOOKUP(A142,'DB（シナリオ）'!$A$2:$R$217,15,FALSE)="","",VLOOKUP(A142,'DB（シナリオ）'!$A$2:$R$217,15,FALSE))</f>
        <v>父(70歳）と同居</v>
      </c>
      <c r="O142" s="21" t="str">
        <f>IF(VLOOKUP(A142,'DB（シナリオ）'!$A$2:$R$217,16,FALSE)="","",VLOOKUP(A142,'DB（シナリオ）'!$A$2:$R$217,16,FALSE))</f>
        <v>無事</v>
      </c>
      <c r="P142" s="21" t="str">
        <f>IF(VLOOKUP(A142,'DB（シナリオ）'!$A$2:$R$217,17,FALSE)="","",VLOOKUP(A142,'DB（シナリオ）'!$A$2:$R$217,17,FALSE))</f>
        <v/>
      </c>
      <c r="Q142" s="26" t="str">
        <f>IF(VLOOKUP(A142,'DB（シナリオ）'!$A$2:$R$217,18,FALSE)="","",VLOOKUP(A142,'DB（シナリオ）'!$A$2:$R$217,18,FALSE))</f>
        <v/>
      </c>
    </row>
    <row r="143" spans="1:17" ht="56.25" customHeight="1" x14ac:dyDescent="0.2">
      <c r="A143" s="21">
        <f t="shared" si="2"/>
        <v>242</v>
      </c>
      <c r="B143" s="21" t="str">
        <f>IF(VLOOKUP(A143,'DB（シナリオ）'!$A$2:$R$217,2,FALSE)="","",VLOOKUP(A143,'DB（シナリオ）'!$A$2:$R$217,2,FALSE))</f>
        <v>技術部</v>
      </c>
      <c r="C143" s="22" t="str">
        <f>IF(VLOOKUP(A143,'DB（シナリオ）'!$A$2:$R$217,3,FALSE)="","",VLOOKUP(A143,'DB（シナリオ）'!$A$2:$R$217,3,FALSE))</f>
        <v>技術１課</v>
      </c>
      <c r="D143" s="21" t="str">
        <f>IF(VLOOKUP(A143,'DB（シナリオ）'!$A$2:$R$217,4,FALSE)="","",VLOOKUP(A143,'DB（シナリオ）'!$A$2:$R$217,4,FALSE))</f>
        <v>CAD担当（契約社員）</v>
      </c>
      <c r="E143" s="22" t="str">
        <f>IF(VLOOKUP(A143,'DB（シナリオ）'!$A$2:$R$217,5,FALSE)="","",VLOOKUP(A143,'DB（シナリオ）'!$A$2:$R$217,5,FALSE))</f>
        <v>川崎</v>
      </c>
      <c r="F143" s="22" t="str">
        <f>IF(VLOOKUP(A143,'DB（シナリオ）'!$A$2:$R$217,6,FALSE)="","",VLOOKUP(A143,'DB（シナリオ）'!$A$2:$R$217,6,FALSE))</f>
        <v>女</v>
      </c>
      <c r="G143" s="22">
        <f>IF(VLOOKUP(A143,'DB（シナリオ）'!$A$2:$R$217,7,FALSE)="","",VLOOKUP(A143,'DB（シナリオ）'!$A$2:$R$217,7,FALSE))</f>
        <v>22</v>
      </c>
      <c r="H143" s="45" t="str">
        <f>IF(VLOOKUP(A143,'DB（シナリオ）'!$A$2:$R$217,8,FALSE)="","",VLOOKUP(A143,'DB（シナリオ）'!$A$2:$R$217,8,FALSE))</f>
        <v>在館</v>
      </c>
      <c r="I143" s="21" t="str">
        <f>IF(VLOOKUP(A143,'DB（シナリオ）'!$A$2:$R$217,9,FALSE)="","",VLOOKUP(A143,'DB（シナリオ）'!$A$2:$R$217,9,FALSE))</f>
        <v/>
      </c>
      <c r="J143" s="22" t="str">
        <f>IF(VLOOKUP(A143,'DB（シナリオ）'!$A$2:$R$217,10,FALSE)="","",VLOOKUP(A143,'DB（シナリオ）'!$A$2:$R$217,10,FALSE))</f>
        <v>社内におり、無事</v>
      </c>
      <c r="K143" s="21" t="str">
        <f>IF(VLOOKUP(A143,'DB（シナリオ）'!$A$2:$R$217,11,FALSE)="","",VLOOKUP(A143,'DB（シナリオ）'!$A$2:$R$217,11,FALSE))</f>
        <v>ひがしの市</v>
      </c>
      <c r="L143" s="21" t="str">
        <f>IF(VLOOKUP(A143,'DB（シナリオ）'!$A$2:$R$217,12,FALSE)="","",VLOOKUP(A143,'DB（シナリオ）'!$A$2:$R$217,12,FALSE))</f>
        <v>南北線ミカン駅</v>
      </c>
      <c r="M143" s="21">
        <f>IF(VLOOKUP(A143,'DB（シナリオ）'!$A$2:$R$217,13,FALSE)="","",VLOOKUP(A143,'DB（シナリオ）'!$A$2:$R$217,13,FALSE))</f>
        <v>8</v>
      </c>
      <c r="N143" s="21" t="str">
        <f>IF(VLOOKUP(A143,'DB（シナリオ）'!$A$2:$R$217,15,FALSE)="","",VLOOKUP(A143,'DB（シナリオ）'!$A$2:$R$217,15,FALSE))</f>
        <v>独身、一人暮らし</v>
      </c>
      <c r="O143" s="21" t="str">
        <f>IF(VLOOKUP(A143,'DB（シナリオ）'!$A$2:$R$217,16,FALSE)="","",VLOOKUP(A143,'DB（シナリオ）'!$A$2:$R$217,16,FALSE))</f>
        <v/>
      </c>
      <c r="P143" s="21" t="str">
        <f>IF(VLOOKUP(A143,'DB（シナリオ）'!$A$2:$R$217,17,FALSE)="","",VLOOKUP(A143,'DB（シナリオ）'!$A$2:$R$217,17,FALSE))</f>
        <v/>
      </c>
      <c r="Q143" s="26" t="str">
        <f>IF(VLOOKUP(A143,'DB（シナリオ）'!$A$2:$R$217,18,FALSE)="","",VLOOKUP(A143,'DB（シナリオ）'!$A$2:$R$217,18,FALSE))</f>
        <v/>
      </c>
    </row>
    <row r="144" spans="1:17" ht="56.25" customHeight="1" x14ac:dyDescent="0.2">
      <c r="A144" s="21">
        <f t="shared" si="2"/>
        <v>243</v>
      </c>
      <c r="B144" s="21" t="str">
        <f>IF(VLOOKUP(A144,'DB（シナリオ）'!$A$2:$R$217,2,FALSE)="","",VLOOKUP(A144,'DB（シナリオ）'!$A$2:$R$217,2,FALSE))</f>
        <v>技術部</v>
      </c>
      <c r="C144" s="22" t="str">
        <f>IF(VLOOKUP(A144,'DB（シナリオ）'!$A$2:$R$217,3,FALSE)="","",VLOOKUP(A144,'DB（シナリオ）'!$A$2:$R$217,3,FALSE))</f>
        <v>技術２課</v>
      </c>
      <c r="D144" s="21" t="str">
        <f>IF(VLOOKUP(A144,'DB（シナリオ）'!$A$2:$R$217,4,FALSE)="","",VLOOKUP(A144,'DB（シナリオ）'!$A$2:$R$217,4,FALSE))</f>
        <v>課長</v>
      </c>
      <c r="E144" s="22" t="str">
        <f>IF(VLOOKUP(A144,'DB（シナリオ）'!$A$2:$R$217,5,FALSE)="","",VLOOKUP(A144,'DB（シナリオ）'!$A$2:$R$217,5,FALSE))</f>
        <v>東</v>
      </c>
      <c r="F144" s="22" t="str">
        <f>IF(VLOOKUP(A144,'DB（シナリオ）'!$A$2:$R$217,6,FALSE)="","",VLOOKUP(A144,'DB（シナリオ）'!$A$2:$R$217,6,FALSE))</f>
        <v>男</v>
      </c>
      <c r="G144" s="22">
        <f>IF(VLOOKUP(A144,'DB（シナリオ）'!$A$2:$R$217,7,FALSE)="","",VLOOKUP(A144,'DB（シナリオ）'!$A$2:$R$217,7,FALSE))</f>
        <v>30</v>
      </c>
      <c r="H144" s="45" t="str">
        <f>IF(VLOOKUP(A144,'DB（シナリオ）'!$A$2:$R$217,8,FALSE)="","",VLOOKUP(A144,'DB（シナリオ）'!$A$2:$R$217,8,FALSE))</f>
        <v>在館</v>
      </c>
      <c r="I144" s="21" t="str">
        <f>IF(VLOOKUP(A144,'DB（シナリオ）'!$A$2:$R$217,9,FALSE)="","",VLOOKUP(A144,'DB（シナリオ）'!$A$2:$R$217,9,FALSE))</f>
        <v/>
      </c>
      <c r="J144" s="22" t="str">
        <f>IF(VLOOKUP(A144,'DB（シナリオ）'!$A$2:$R$217,10,FALSE)="","",VLOOKUP(A144,'DB（シナリオ）'!$A$2:$R$217,10,FALSE))</f>
        <v>社内におり、無事</v>
      </c>
      <c r="K144" s="21" t="str">
        <f>IF(VLOOKUP(A144,'DB（シナリオ）'!$A$2:$R$217,11,FALSE)="","",VLOOKUP(A144,'DB（シナリオ）'!$A$2:$R$217,11,FALSE))</f>
        <v>にしやま市</v>
      </c>
      <c r="L144" s="21" t="str">
        <f>IF(VLOOKUP(A144,'DB（シナリオ）'!$A$2:$R$217,12,FALSE)="","",VLOOKUP(A144,'DB（シナリオ）'!$A$2:$R$217,12,FALSE))</f>
        <v>東西線かぶと駅</v>
      </c>
      <c r="M144" s="21">
        <f>IF(VLOOKUP(A144,'DB（シナリオ）'!$A$2:$R$217,13,FALSE)="","",VLOOKUP(A144,'DB（シナリオ）'!$A$2:$R$217,13,FALSE))</f>
        <v>30</v>
      </c>
      <c r="N144" s="21" t="str">
        <f>IF(VLOOKUP(A144,'DB（シナリオ）'!$A$2:$R$217,15,FALSE)="","",VLOOKUP(A144,'DB（シナリオ）'!$A$2:$R$217,15,FALSE))</f>
        <v>母(60歳）と同居</v>
      </c>
      <c r="O144" s="21" t="str">
        <f>IF(VLOOKUP(A144,'DB（シナリオ）'!$A$2:$R$217,16,FALSE)="","",VLOOKUP(A144,'DB（シナリオ）'!$A$2:$R$217,16,FALSE))</f>
        <v>無事</v>
      </c>
      <c r="P144" s="21" t="str">
        <f>IF(VLOOKUP(A144,'DB（シナリオ）'!$A$2:$R$217,17,FALSE)="","",VLOOKUP(A144,'DB（シナリオ）'!$A$2:$R$217,17,FALSE))</f>
        <v/>
      </c>
      <c r="Q144" s="26" t="str">
        <f>IF(VLOOKUP(A144,'DB（シナリオ）'!$A$2:$R$217,18,FALSE)="","",VLOOKUP(A144,'DB（シナリオ）'!$A$2:$R$217,18,FALSE))</f>
        <v/>
      </c>
    </row>
    <row r="145" spans="1:17" ht="56.25" customHeight="1" x14ac:dyDescent="0.2">
      <c r="A145" s="21">
        <f t="shared" si="2"/>
        <v>244</v>
      </c>
      <c r="B145" s="21" t="str">
        <f>IF(VLOOKUP(A145,'DB（シナリオ）'!$A$2:$R$217,2,FALSE)="","",VLOOKUP(A145,'DB（シナリオ）'!$A$2:$R$217,2,FALSE))</f>
        <v>技術部</v>
      </c>
      <c r="C145" s="22" t="str">
        <f>IF(VLOOKUP(A145,'DB（シナリオ）'!$A$2:$R$217,3,FALSE)="","",VLOOKUP(A145,'DB（シナリオ）'!$A$2:$R$217,3,FALSE))</f>
        <v>技術２課</v>
      </c>
      <c r="D145" s="21" t="str">
        <f>IF(VLOOKUP(A145,'DB（シナリオ）'!$A$2:$R$217,4,FALSE)="","",VLOOKUP(A145,'DB（シナリオ）'!$A$2:$R$217,4,FALSE))</f>
        <v/>
      </c>
      <c r="E145" s="22" t="str">
        <f>IF(VLOOKUP(A145,'DB（シナリオ）'!$A$2:$R$217,5,FALSE)="","",VLOOKUP(A145,'DB（シナリオ）'!$A$2:$R$217,5,FALSE))</f>
        <v>飯田</v>
      </c>
      <c r="F145" s="22" t="str">
        <f>IF(VLOOKUP(A145,'DB（シナリオ）'!$A$2:$R$217,6,FALSE)="","",VLOOKUP(A145,'DB（シナリオ）'!$A$2:$R$217,6,FALSE))</f>
        <v>男</v>
      </c>
      <c r="G145" s="22">
        <f>IF(VLOOKUP(A145,'DB（シナリオ）'!$A$2:$R$217,7,FALSE)="","",VLOOKUP(A145,'DB（シナリオ）'!$A$2:$R$217,7,FALSE))</f>
        <v>23</v>
      </c>
      <c r="H145" s="45" t="str">
        <f>IF(VLOOKUP(A145,'DB（シナリオ）'!$A$2:$R$217,8,FALSE)="","",VLOOKUP(A145,'DB（シナリオ）'!$A$2:$R$217,8,FALSE))</f>
        <v>在館</v>
      </c>
      <c r="I145" s="21" t="str">
        <f>IF(VLOOKUP(A145,'DB（シナリオ）'!$A$2:$R$217,9,FALSE)="","",VLOOKUP(A145,'DB（シナリオ）'!$A$2:$R$217,9,FALSE))</f>
        <v/>
      </c>
      <c r="J145" s="22" t="str">
        <f>IF(VLOOKUP(A145,'DB（シナリオ）'!$A$2:$R$217,10,FALSE)="","",VLOOKUP(A145,'DB（シナリオ）'!$A$2:$R$217,10,FALSE))</f>
        <v>社内におり、無事</v>
      </c>
      <c r="K145" s="21" t="str">
        <f>IF(VLOOKUP(A145,'DB（シナリオ）'!$A$2:$R$217,11,FALSE)="","",VLOOKUP(A145,'DB（シナリオ）'!$A$2:$R$217,11,FALSE))</f>
        <v>ひがしの市</v>
      </c>
      <c r="L145" s="21" t="str">
        <f>IF(VLOOKUP(A145,'DB（シナリオ）'!$A$2:$R$217,12,FALSE)="","",VLOOKUP(A145,'DB（シナリオ）'!$A$2:$R$217,12,FALSE))</f>
        <v>東西線シカ駅</v>
      </c>
      <c r="M145" s="21">
        <f>IF(VLOOKUP(A145,'DB（シナリオ）'!$A$2:$R$217,13,FALSE)="","",VLOOKUP(A145,'DB（シナリオ）'!$A$2:$R$217,13,FALSE))</f>
        <v>18</v>
      </c>
      <c r="N145" s="21" t="str">
        <f>IF(VLOOKUP(A145,'DB（シナリオ）'!$A$2:$R$217,15,FALSE)="","",VLOOKUP(A145,'DB（シナリオ）'!$A$2:$R$217,15,FALSE))</f>
        <v>独身、一人暮らし</v>
      </c>
      <c r="O145" s="21" t="str">
        <f>IF(VLOOKUP(A145,'DB（シナリオ）'!$A$2:$R$217,16,FALSE)="","",VLOOKUP(A145,'DB（シナリオ）'!$A$2:$R$217,16,FALSE))</f>
        <v/>
      </c>
      <c r="P145" s="21" t="str">
        <f>IF(VLOOKUP(A145,'DB（シナリオ）'!$A$2:$R$217,17,FALSE)="","",VLOOKUP(A145,'DB（シナリオ）'!$A$2:$R$217,17,FALSE))</f>
        <v/>
      </c>
      <c r="Q145" s="26" t="str">
        <f>IF(VLOOKUP(A145,'DB（シナリオ）'!$A$2:$R$217,18,FALSE)="","",VLOOKUP(A145,'DB（シナリオ）'!$A$2:$R$217,18,FALSE))</f>
        <v/>
      </c>
    </row>
    <row r="146" spans="1:17" ht="56.25" customHeight="1" x14ac:dyDescent="0.2">
      <c r="A146" s="21">
        <f t="shared" si="2"/>
        <v>245</v>
      </c>
      <c r="B146" s="21" t="str">
        <f>IF(VLOOKUP(A146,'DB（シナリオ）'!$A$2:$R$217,2,FALSE)="","",VLOOKUP(A146,'DB（シナリオ）'!$A$2:$R$217,2,FALSE))</f>
        <v>技術部</v>
      </c>
      <c r="C146" s="22" t="str">
        <f>IF(VLOOKUP(A146,'DB（シナリオ）'!$A$2:$R$217,3,FALSE)="","",VLOOKUP(A146,'DB（シナリオ）'!$A$2:$R$217,3,FALSE))</f>
        <v>技術２課</v>
      </c>
      <c r="D146" s="21" t="str">
        <f>IF(VLOOKUP(A146,'DB（シナリオ）'!$A$2:$R$217,4,FALSE)="","",VLOOKUP(A146,'DB（シナリオ）'!$A$2:$R$217,4,FALSE))</f>
        <v/>
      </c>
      <c r="E146" s="22" t="str">
        <f>IF(VLOOKUP(A146,'DB（シナリオ）'!$A$2:$R$217,5,FALSE)="","",VLOOKUP(A146,'DB（シナリオ）'!$A$2:$R$217,5,FALSE))</f>
        <v>本田</v>
      </c>
      <c r="F146" s="22" t="str">
        <f>IF(VLOOKUP(A146,'DB（シナリオ）'!$A$2:$R$217,6,FALSE)="","",VLOOKUP(A146,'DB（シナリオ）'!$A$2:$R$217,6,FALSE))</f>
        <v>男</v>
      </c>
      <c r="G146" s="22">
        <f>IF(VLOOKUP(A146,'DB（シナリオ）'!$A$2:$R$217,7,FALSE)="","",VLOOKUP(A146,'DB（シナリオ）'!$A$2:$R$217,7,FALSE))</f>
        <v>27</v>
      </c>
      <c r="H146" s="45" t="str">
        <f>IF(VLOOKUP(A146,'DB（シナリオ）'!$A$2:$R$217,8,FALSE)="","",VLOOKUP(A146,'DB（シナリオ）'!$A$2:$R$217,8,FALSE))</f>
        <v>在館</v>
      </c>
      <c r="I146" s="21" t="str">
        <f>IF(VLOOKUP(A146,'DB（シナリオ）'!$A$2:$R$217,9,FALSE)="","",VLOOKUP(A146,'DB（シナリオ）'!$A$2:$R$217,9,FALSE))</f>
        <v/>
      </c>
      <c r="J146" s="22" t="str">
        <f>IF(VLOOKUP(A146,'DB（シナリオ）'!$A$2:$R$217,10,FALSE)="","",VLOOKUP(A146,'DB（シナリオ）'!$A$2:$R$217,10,FALSE))</f>
        <v>社内におり、無事</v>
      </c>
      <c r="K146" s="21" t="str">
        <f>IF(VLOOKUP(A146,'DB（シナリオ）'!$A$2:$R$217,11,FALSE)="","",VLOOKUP(A146,'DB（シナリオ）'!$A$2:$R$217,11,FALSE))</f>
        <v>にしやま市</v>
      </c>
      <c r="L146" s="21" t="str">
        <f>IF(VLOOKUP(A146,'DB（シナリオ）'!$A$2:$R$217,12,FALSE)="","",VLOOKUP(A146,'DB（シナリオ）'!$A$2:$R$217,12,FALSE))</f>
        <v>東西線かぶと駅</v>
      </c>
      <c r="M146" s="21">
        <f>IF(VLOOKUP(A146,'DB（シナリオ）'!$A$2:$R$217,13,FALSE)="","",VLOOKUP(A146,'DB（シナリオ）'!$A$2:$R$217,13,FALSE))</f>
        <v>30</v>
      </c>
      <c r="N146" s="21" t="str">
        <f>IF(VLOOKUP(A146,'DB（シナリオ）'!$A$2:$R$217,15,FALSE)="","",VLOOKUP(A146,'DB（シナリオ）'!$A$2:$R$217,15,FALSE))</f>
        <v>独身、一人暮らし</v>
      </c>
      <c r="O146" s="21" t="str">
        <f>IF(VLOOKUP(A146,'DB（シナリオ）'!$A$2:$R$217,16,FALSE)="","",VLOOKUP(A146,'DB（シナリオ）'!$A$2:$R$217,16,FALSE))</f>
        <v/>
      </c>
      <c r="P146" s="21" t="str">
        <f>IF(VLOOKUP(A146,'DB（シナリオ）'!$A$2:$R$217,17,FALSE)="","",VLOOKUP(A146,'DB（シナリオ）'!$A$2:$R$217,17,FALSE))</f>
        <v/>
      </c>
      <c r="Q146" s="26" t="str">
        <f>IF(VLOOKUP(A146,'DB（シナリオ）'!$A$2:$R$217,18,FALSE)="","",VLOOKUP(A146,'DB（シナリオ）'!$A$2:$R$217,18,FALSE))</f>
        <v/>
      </c>
    </row>
    <row r="147" spans="1:17" ht="56.25" customHeight="1" x14ac:dyDescent="0.2">
      <c r="A147" s="21">
        <f t="shared" si="2"/>
        <v>246</v>
      </c>
      <c r="B147" s="21" t="str">
        <f>IF(VLOOKUP(A147,'DB（シナリオ）'!$A$2:$R$217,2,FALSE)="","",VLOOKUP(A147,'DB（シナリオ）'!$A$2:$R$217,2,FALSE))</f>
        <v>技術部</v>
      </c>
      <c r="C147" s="22" t="str">
        <f>IF(VLOOKUP(A147,'DB（シナリオ）'!$A$2:$R$217,3,FALSE)="","",VLOOKUP(A147,'DB（シナリオ）'!$A$2:$R$217,3,FALSE))</f>
        <v>技術２課</v>
      </c>
      <c r="D147" s="21" t="str">
        <f>IF(VLOOKUP(A147,'DB（シナリオ）'!$A$2:$R$217,4,FALSE)="","",VLOOKUP(A147,'DB（シナリオ）'!$A$2:$R$217,4,FALSE))</f>
        <v/>
      </c>
      <c r="E147" s="22" t="str">
        <f>IF(VLOOKUP(A147,'DB（シナリオ）'!$A$2:$R$217,5,FALSE)="","",VLOOKUP(A147,'DB（シナリオ）'!$A$2:$R$217,5,FALSE))</f>
        <v>久保田</v>
      </c>
      <c r="F147" s="22" t="str">
        <f>IF(VLOOKUP(A147,'DB（シナリオ）'!$A$2:$R$217,6,FALSE)="","",VLOOKUP(A147,'DB（シナリオ）'!$A$2:$R$217,6,FALSE))</f>
        <v>男</v>
      </c>
      <c r="G147" s="22">
        <f>IF(VLOOKUP(A147,'DB（シナリオ）'!$A$2:$R$217,7,FALSE)="","",VLOOKUP(A147,'DB（シナリオ）'!$A$2:$R$217,7,FALSE))</f>
        <v>42</v>
      </c>
      <c r="H147" s="45" t="str">
        <f>IF(VLOOKUP(A147,'DB（シナリオ）'!$A$2:$R$217,8,FALSE)="","",VLOOKUP(A147,'DB（シナリオ）'!$A$2:$R$217,8,FALSE))</f>
        <v>在館</v>
      </c>
      <c r="I147" s="21" t="str">
        <f>IF(VLOOKUP(A147,'DB（シナリオ）'!$A$2:$R$217,9,FALSE)="","",VLOOKUP(A147,'DB（シナリオ）'!$A$2:$R$217,9,FALSE))</f>
        <v/>
      </c>
      <c r="J147" s="22" t="str">
        <f>IF(VLOOKUP(A147,'DB（シナリオ）'!$A$2:$R$217,10,FALSE)="","",VLOOKUP(A147,'DB（シナリオ）'!$A$2:$R$217,10,FALSE))</f>
        <v>社内におり、無事</v>
      </c>
      <c r="K147" s="21" t="str">
        <f>IF(VLOOKUP(A147,'DB（シナリオ）'!$A$2:$R$217,11,FALSE)="","",VLOOKUP(A147,'DB（シナリオ）'!$A$2:$R$217,11,FALSE))</f>
        <v>ひがしの市</v>
      </c>
      <c r="L147" s="21" t="str">
        <f>IF(VLOOKUP(A147,'DB（シナリオ）'!$A$2:$R$217,12,FALSE)="","",VLOOKUP(A147,'DB（シナリオ）'!$A$2:$R$217,12,FALSE))</f>
        <v>東西線キツネ駅</v>
      </c>
      <c r="M147" s="21">
        <f>IF(VLOOKUP(A147,'DB（シナリオ）'!$A$2:$R$217,13,FALSE)="","",VLOOKUP(A147,'DB（シナリオ）'!$A$2:$R$217,13,FALSE))</f>
        <v>15</v>
      </c>
      <c r="N147" s="21" t="str">
        <f>IF(VLOOKUP(A147,'DB（シナリオ）'!$A$2:$R$217,15,FALSE)="","",VLOOKUP(A147,'DB（シナリオ）'!$A$2:$R$217,15,FALSE))</f>
        <v>妻、娘(15歳）、息子(13歳)</v>
      </c>
      <c r="O147" s="21" t="str">
        <f>IF(VLOOKUP(A147,'DB（シナリオ）'!$A$2:$R$217,16,FALSE)="","",VLOOKUP(A147,'DB（シナリオ）'!$A$2:$R$217,16,FALSE))</f>
        <v>全員無事</v>
      </c>
      <c r="P147" s="21" t="str">
        <f>IF(VLOOKUP(A147,'DB（シナリオ）'!$A$2:$R$217,17,FALSE)="","",VLOOKUP(A147,'DB（シナリオ）'!$A$2:$R$217,17,FALSE))</f>
        <v/>
      </c>
      <c r="Q147" s="26" t="str">
        <f>IF(VLOOKUP(A147,'DB（シナリオ）'!$A$2:$R$217,18,FALSE)="","",VLOOKUP(A147,'DB（シナリオ）'!$A$2:$R$217,18,FALSE))</f>
        <v/>
      </c>
    </row>
    <row r="148" spans="1:17" ht="56.25" customHeight="1" x14ac:dyDescent="0.2">
      <c r="A148" s="21">
        <f t="shared" si="2"/>
        <v>247</v>
      </c>
      <c r="B148" s="21" t="str">
        <f>IF(VLOOKUP(A148,'DB（シナリオ）'!$A$2:$R$217,2,FALSE)="","",VLOOKUP(A148,'DB（シナリオ）'!$A$2:$R$217,2,FALSE))</f>
        <v>技術部</v>
      </c>
      <c r="C148" s="22" t="str">
        <f>IF(VLOOKUP(A148,'DB（シナリオ）'!$A$2:$R$217,3,FALSE)="","",VLOOKUP(A148,'DB（シナリオ）'!$A$2:$R$217,3,FALSE))</f>
        <v>技術２課</v>
      </c>
      <c r="D148" s="21" t="str">
        <f>IF(VLOOKUP(A148,'DB（シナリオ）'!$A$2:$R$217,4,FALSE)="","",VLOOKUP(A148,'DB（シナリオ）'!$A$2:$R$217,4,FALSE))</f>
        <v/>
      </c>
      <c r="E148" s="22" t="str">
        <f>IF(VLOOKUP(A148,'DB（シナリオ）'!$A$2:$R$217,5,FALSE)="","",VLOOKUP(A148,'DB（シナリオ）'!$A$2:$R$217,5,FALSE))</f>
        <v>吉村</v>
      </c>
      <c r="F148" s="22" t="str">
        <f>IF(VLOOKUP(A148,'DB（シナリオ）'!$A$2:$R$217,6,FALSE)="","",VLOOKUP(A148,'DB（シナリオ）'!$A$2:$R$217,6,FALSE))</f>
        <v>男</v>
      </c>
      <c r="G148" s="22">
        <f>IF(VLOOKUP(A148,'DB（シナリオ）'!$A$2:$R$217,7,FALSE)="","",VLOOKUP(A148,'DB（シナリオ）'!$A$2:$R$217,7,FALSE))</f>
        <v>49</v>
      </c>
      <c r="H148" s="45" t="s">
        <v>1689</v>
      </c>
      <c r="I148" s="21" t="str">
        <f>IF(VLOOKUP(A148,'DB（シナリオ）'!$A$2:$R$217,9,FALSE)="","",VLOOKUP(A148,'DB（シナリオ）'!$A$2:$R$217,9,FALSE))</f>
        <v/>
      </c>
      <c r="J148" s="22" t="s">
        <v>1692</v>
      </c>
      <c r="K148" s="21" t="str">
        <f>IF(VLOOKUP(A148,'DB（シナリオ）'!$A$2:$R$217,11,FALSE)="","",VLOOKUP(A148,'DB（シナリオ）'!$A$2:$R$217,11,FALSE))</f>
        <v>はまべ市</v>
      </c>
      <c r="L148" s="21" t="str">
        <f>IF(VLOOKUP(A148,'DB（シナリオ）'!$A$2:$R$217,12,FALSE)="","",VLOOKUP(A148,'DB（シナリオ）'!$A$2:$R$217,12,FALSE))</f>
        <v>東西線かぶと駅</v>
      </c>
      <c r="M148" s="21">
        <f>IF(VLOOKUP(A148,'DB（シナリオ）'!$A$2:$R$217,13,FALSE)="","",VLOOKUP(A148,'DB（シナリオ）'!$A$2:$R$217,13,FALSE))</f>
        <v>30</v>
      </c>
      <c r="N148" s="21" t="str">
        <f>IF(VLOOKUP(A148,'DB（シナリオ）'!$A$2:$R$217,15,FALSE)="","",VLOOKUP(A148,'DB（シナリオ）'!$A$2:$R$217,15,FALSE))</f>
        <v>妻、娘(18歳）、息子(14歳)</v>
      </c>
      <c r="O148" s="21" t="str">
        <f>IF(VLOOKUP(A148,'DB（シナリオ）'!$A$2:$R$217,16,FALSE)="","",VLOOKUP(A148,'DB（シナリオ）'!$A$2:$R$217,16,FALSE))</f>
        <v>全員無事</v>
      </c>
      <c r="P148" s="21" t="str">
        <f>IF(VLOOKUP(A148,'DB（シナリオ）'!$A$2:$R$217,17,FALSE)="","",VLOOKUP(A148,'DB（シナリオ）'!$A$2:$R$217,17,FALSE))</f>
        <v/>
      </c>
      <c r="Q148" s="26" t="str">
        <f>IF(VLOOKUP(A148,'DB（シナリオ）'!$A$2:$R$217,18,FALSE)="","",VLOOKUP(A148,'DB（シナリオ）'!$A$2:$R$217,18,FALSE))</f>
        <v/>
      </c>
    </row>
    <row r="149" spans="1:17" ht="56.25" customHeight="1" x14ac:dyDescent="0.2">
      <c r="A149" s="21">
        <f t="shared" si="2"/>
        <v>248</v>
      </c>
      <c r="B149" s="21" t="str">
        <f>IF(VLOOKUP(A149,'DB（シナリオ）'!$A$2:$R$217,2,FALSE)="","",VLOOKUP(A149,'DB（シナリオ）'!$A$2:$R$217,2,FALSE))</f>
        <v>技術部</v>
      </c>
      <c r="C149" s="22" t="str">
        <f>IF(VLOOKUP(A149,'DB（シナリオ）'!$A$2:$R$217,3,FALSE)="","",VLOOKUP(A149,'DB（シナリオ）'!$A$2:$R$217,3,FALSE))</f>
        <v>技術２課</v>
      </c>
      <c r="D149" s="21" t="str">
        <f>IF(VLOOKUP(A149,'DB（シナリオ）'!$A$2:$R$217,4,FALSE)="","",VLOOKUP(A149,'DB（シナリオ）'!$A$2:$R$217,4,FALSE))</f>
        <v/>
      </c>
      <c r="E149" s="22" t="str">
        <f>IF(VLOOKUP(A149,'DB（シナリオ）'!$A$2:$R$217,5,FALSE)="","",VLOOKUP(A149,'DB（シナリオ）'!$A$2:$R$217,5,FALSE))</f>
        <v>辻</v>
      </c>
      <c r="F149" s="22" t="str">
        <f>IF(VLOOKUP(A149,'DB（シナリオ）'!$A$2:$R$217,6,FALSE)="","",VLOOKUP(A149,'DB（シナリオ）'!$A$2:$R$217,6,FALSE))</f>
        <v>男</v>
      </c>
      <c r="G149" s="22">
        <f>IF(VLOOKUP(A149,'DB（シナリオ）'!$A$2:$R$217,7,FALSE)="","",VLOOKUP(A149,'DB（シナリオ）'!$A$2:$R$217,7,FALSE))</f>
        <v>34</v>
      </c>
      <c r="H149" s="45" t="str">
        <f>IF(VLOOKUP(A149,'DB（シナリオ）'!$A$2:$R$217,8,FALSE)="","",VLOOKUP(A149,'DB（シナリオ）'!$A$2:$R$217,8,FALSE))</f>
        <v>在館</v>
      </c>
      <c r="I149" s="21" t="str">
        <f>IF(VLOOKUP(A149,'DB（シナリオ）'!$A$2:$R$217,9,FALSE)="","",VLOOKUP(A149,'DB（シナリオ）'!$A$2:$R$217,9,FALSE))</f>
        <v/>
      </c>
      <c r="J149" s="22" t="str">
        <f>IF(VLOOKUP(A149,'DB（シナリオ）'!$A$2:$R$217,10,FALSE)="","",VLOOKUP(A149,'DB（シナリオ）'!$A$2:$R$217,10,FALSE))</f>
        <v>社内におり、無事</v>
      </c>
      <c r="K149" s="21" t="str">
        <f>IF(VLOOKUP(A149,'DB（シナリオ）'!$A$2:$R$217,11,FALSE)="","",VLOOKUP(A149,'DB（シナリオ）'!$A$2:$R$217,11,FALSE))</f>
        <v>ひがしの市</v>
      </c>
      <c r="L149" s="21" t="str">
        <f>IF(VLOOKUP(A149,'DB（シナリオ）'!$A$2:$R$217,12,FALSE)="","",VLOOKUP(A149,'DB（シナリオ）'!$A$2:$R$217,12,FALSE))</f>
        <v>東西線ウサギ駅</v>
      </c>
      <c r="M149" s="21">
        <f>IF(VLOOKUP(A149,'DB（シナリオ）'!$A$2:$R$217,13,FALSE)="","",VLOOKUP(A149,'DB（シナリオ）'!$A$2:$R$217,13,FALSE))</f>
        <v>10</v>
      </c>
      <c r="N149" s="21" t="str">
        <f>IF(VLOOKUP(A149,'DB（シナリオ）'!$A$2:$R$217,15,FALSE)="","",VLOOKUP(A149,'DB（シナリオ）'!$A$2:$R$217,15,FALSE))</f>
        <v>妻、娘(10歳）、息子(5歳)</v>
      </c>
      <c r="O149" s="21" t="str">
        <f>IF(VLOOKUP(A149,'DB（シナリオ）'!$A$2:$R$217,16,FALSE)="","",VLOOKUP(A149,'DB（シナリオ）'!$A$2:$R$217,16,FALSE))</f>
        <v>全員無事</v>
      </c>
      <c r="P149" s="21" t="str">
        <f>IF(VLOOKUP(A149,'DB（シナリオ）'!$A$2:$R$217,17,FALSE)="","",VLOOKUP(A149,'DB（シナリオ）'!$A$2:$R$217,17,FALSE))</f>
        <v/>
      </c>
      <c r="Q149" s="26" t="str">
        <f>IF(VLOOKUP(A149,'DB（シナリオ）'!$A$2:$R$217,18,FALSE)="","",VLOOKUP(A149,'DB（シナリオ）'!$A$2:$R$217,18,FALSE))</f>
        <v/>
      </c>
    </row>
    <row r="150" spans="1:17" ht="56.25" customHeight="1" x14ac:dyDescent="0.2">
      <c r="A150" s="21">
        <f t="shared" si="2"/>
        <v>249</v>
      </c>
      <c r="B150" s="21" t="str">
        <f>IF(VLOOKUP(A150,'DB（シナリオ）'!$A$2:$R$217,2,FALSE)="","",VLOOKUP(A150,'DB（シナリオ）'!$A$2:$R$217,2,FALSE))</f>
        <v>技術部</v>
      </c>
      <c r="C150" s="22" t="str">
        <f>IF(VLOOKUP(A150,'DB（シナリオ）'!$A$2:$R$217,3,FALSE)="","",VLOOKUP(A150,'DB（シナリオ）'!$A$2:$R$217,3,FALSE))</f>
        <v>技術２課</v>
      </c>
      <c r="D150" s="21" t="str">
        <f>IF(VLOOKUP(A150,'DB（シナリオ）'!$A$2:$R$217,4,FALSE)="","",VLOOKUP(A150,'DB（シナリオ）'!$A$2:$R$217,4,FALSE))</f>
        <v/>
      </c>
      <c r="E150" s="22" t="str">
        <f>IF(VLOOKUP(A150,'DB（シナリオ）'!$A$2:$R$217,5,FALSE)="","",VLOOKUP(A150,'DB（シナリオ）'!$A$2:$R$217,5,FALSE))</f>
        <v>関</v>
      </c>
      <c r="F150" s="22" t="str">
        <f>IF(VLOOKUP(A150,'DB（シナリオ）'!$A$2:$R$217,6,FALSE)="","",VLOOKUP(A150,'DB（シナリオ）'!$A$2:$R$217,6,FALSE))</f>
        <v>男</v>
      </c>
      <c r="G150" s="22">
        <f>IF(VLOOKUP(A150,'DB（シナリオ）'!$A$2:$R$217,7,FALSE)="","",VLOOKUP(A150,'DB（シナリオ）'!$A$2:$R$217,7,FALSE))</f>
        <v>44</v>
      </c>
      <c r="H150" s="45" t="str">
        <f>IF(VLOOKUP(A150,'DB（シナリオ）'!$A$2:$R$217,8,FALSE)="","",VLOOKUP(A150,'DB（シナリオ）'!$A$2:$R$217,8,FALSE))</f>
        <v>在館</v>
      </c>
      <c r="I150" s="21" t="str">
        <f>IF(VLOOKUP(A150,'DB（シナリオ）'!$A$2:$R$217,9,FALSE)="","",VLOOKUP(A150,'DB（シナリオ）'!$A$2:$R$217,9,FALSE))</f>
        <v/>
      </c>
      <c r="J150" s="22" t="str">
        <f>IF(VLOOKUP(A150,'DB（シナリオ）'!$A$2:$R$217,10,FALSE)="","",VLOOKUP(A150,'DB（シナリオ）'!$A$2:$R$217,10,FALSE))</f>
        <v>社内におり、無事</v>
      </c>
      <c r="K150" s="21" t="str">
        <f>IF(VLOOKUP(A150,'DB（シナリオ）'!$A$2:$R$217,11,FALSE)="","",VLOOKUP(A150,'DB（シナリオ）'!$A$2:$R$217,11,FALSE))</f>
        <v>ひがしの市</v>
      </c>
      <c r="L150" s="21" t="str">
        <f>IF(VLOOKUP(A150,'DB（シナリオ）'!$A$2:$R$217,12,FALSE)="","",VLOOKUP(A150,'DB（シナリオ）'!$A$2:$R$217,12,FALSE))</f>
        <v>東西線キツネ駅</v>
      </c>
      <c r="M150" s="21">
        <f>IF(VLOOKUP(A150,'DB（シナリオ）'!$A$2:$R$217,13,FALSE)="","",VLOOKUP(A150,'DB（シナリオ）'!$A$2:$R$217,13,FALSE))</f>
        <v>15</v>
      </c>
      <c r="N150" s="21" t="str">
        <f>IF(VLOOKUP(A150,'DB（シナリオ）'!$A$2:$R$217,15,FALSE)="","",VLOOKUP(A150,'DB（シナリオ）'!$A$2:$R$217,15,FALSE))</f>
        <v>妻、娘(14歳）、息子(10歳)</v>
      </c>
      <c r="O150" s="21" t="str">
        <f>IF(VLOOKUP(A150,'DB（シナリオ）'!$A$2:$R$217,16,FALSE)="","",VLOOKUP(A150,'DB（シナリオ）'!$A$2:$R$217,16,FALSE))</f>
        <v>全員無事</v>
      </c>
      <c r="P150" s="21" t="str">
        <f>IF(VLOOKUP(A150,'DB（シナリオ）'!$A$2:$R$217,17,FALSE)="","",VLOOKUP(A150,'DB（シナリオ）'!$A$2:$R$217,17,FALSE))</f>
        <v/>
      </c>
      <c r="Q150" s="26" t="str">
        <f>IF(VLOOKUP(A150,'DB（シナリオ）'!$A$2:$R$217,18,FALSE)="","",VLOOKUP(A150,'DB（シナリオ）'!$A$2:$R$217,18,FALSE))</f>
        <v/>
      </c>
    </row>
    <row r="151" spans="1:17" ht="56.25" customHeight="1" x14ac:dyDescent="0.2">
      <c r="A151" s="21">
        <f t="shared" si="2"/>
        <v>250</v>
      </c>
      <c r="B151" s="21" t="str">
        <f>IF(VLOOKUP(A151,'DB（シナリオ）'!$A$2:$R$217,2,FALSE)="","",VLOOKUP(A151,'DB（シナリオ）'!$A$2:$R$217,2,FALSE))</f>
        <v>技術部</v>
      </c>
      <c r="C151" s="22" t="str">
        <f>IF(VLOOKUP(A151,'DB（シナリオ）'!$A$2:$R$217,3,FALSE)="","",VLOOKUP(A151,'DB（シナリオ）'!$A$2:$R$217,3,FALSE))</f>
        <v>技術２課</v>
      </c>
      <c r="D151" s="21" t="str">
        <f>IF(VLOOKUP(A151,'DB（シナリオ）'!$A$2:$R$217,4,FALSE)="","",VLOOKUP(A151,'DB（シナリオ）'!$A$2:$R$217,4,FALSE))</f>
        <v/>
      </c>
      <c r="E151" s="22" t="str">
        <f>IF(VLOOKUP(A151,'DB（シナリオ）'!$A$2:$R$217,5,FALSE)="","",VLOOKUP(A151,'DB（シナリオ）'!$A$2:$R$217,5,FALSE))</f>
        <v>中西</v>
      </c>
      <c r="F151" s="22" t="str">
        <f>IF(VLOOKUP(A151,'DB（シナリオ）'!$A$2:$R$217,6,FALSE)="","",VLOOKUP(A151,'DB（シナリオ）'!$A$2:$R$217,6,FALSE))</f>
        <v>男</v>
      </c>
      <c r="G151" s="22">
        <f>IF(VLOOKUP(A151,'DB（シナリオ）'!$A$2:$R$217,7,FALSE)="","",VLOOKUP(A151,'DB（シナリオ）'!$A$2:$R$217,7,FALSE))</f>
        <v>50</v>
      </c>
      <c r="H151" s="45" t="s">
        <v>1689</v>
      </c>
      <c r="I151" s="21" t="str">
        <f>IF(VLOOKUP(A151,'DB（シナリオ）'!$A$2:$R$217,9,FALSE)="","",VLOOKUP(A151,'DB（シナリオ）'!$A$2:$R$217,9,FALSE))</f>
        <v/>
      </c>
      <c r="J151" s="22" t="s">
        <v>1692</v>
      </c>
      <c r="K151" s="21" t="str">
        <f>IF(VLOOKUP(A151,'DB（シナリオ）'!$A$2:$R$217,11,FALSE)="","",VLOOKUP(A151,'DB（シナリオ）'!$A$2:$R$217,11,FALSE))</f>
        <v>はまべ市</v>
      </c>
      <c r="L151" s="21" t="str">
        <f>IF(VLOOKUP(A151,'DB（シナリオ）'!$A$2:$R$217,12,FALSE)="","",VLOOKUP(A151,'DB（シナリオ）'!$A$2:$R$217,12,FALSE))</f>
        <v>南北線しゃち駅</v>
      </c>
      <c r="M151" s="21">
        <f>IF(VLOOKUP(A151,'DB（シナリオ）'!$A$2:$R$217,13,FALSE)="","",VLOOKUP(A151,'DB（シナリオ）'!$A$2:$R$217,13,FALSE))</f>
        <v>18</v>
      </c>
      <c r="N151" s="21" t="str">
        <f>IF(VLOOKUP(A151,'DB（シナリオ）'!$A$2:$R$217,15,FALSE)="","",VLOOKUP(A151,'DB（シナリオ）'!$A$2:$R$217,15,FALSE))</f>
        <v>妻、娘(18歳）、息子(15歳)</v>
      </c>
      <c r="O151" s="21" t="str">
        <f>IF(VLOOKUP(A151,'DB（シナリオ）'!$A$2:$R$217,16,FALSE)="","",VLOOKUP(A151,'DB（シナリオ）'!$A$2:$R$217,16,FALSE))</f>
        <v>全員無事</v>
      </c>
      <c r="P151" s="21" t="str">
        <f>IF(VLOOKUP(A151,'DB（シナリオ）'!$A$2:$R$217,17,FALSE)="","",VLOOKUP(A151,'DB（シナリオ）'!$A$2:$R$217,17,FALSE))</f>
        <v/>
      </c>
      <c r="Q151" s="26" t="str">
        <f>IF(VLOOKUP(A151,'DB（シナリオ）'!$A$2:$R$217,18,FALSE)="","",VLOOKUP(A151,'DB（シナリオ）'!$A$2:$R$217,18,FALSE))</f>
        <v/>
      </c>
    </row>
    <row r="152" spans="1:17" ht="56.25" customHeight="1" x14ac:dyDescent="0.2">
      <c r="A152" s="21">
        <f t="shared" si="2"/>
        <v>251</v>
      </c>
      <c r="B152" s="21" t="str">
        <f>IF(VLOOKUP(A152,'DB（シナリオ）'!$A$2:$R$217,2,FALSE)="","",VLOOKUP(A152,'DB（シナリオ）'!$A$2:$R$217,2,FALSE))</f>
        <v>技術部</v>
      </c>
      <c r="C152" s="22" t="str">
        <f>IF(VLOOKUP(A152,'DB（シナリオ）'!$A$2:$R$217,3,FALSE)="","",VLOOKUP(A152,'DB（シナリオ）'!$A$2:$R$217,3,FALSE))</f>
        <v>技術２課</v>
      </c>
      <c r="D152" s="21" t="str">
        <f>IF(VLOOKUP(A152,'DB（シナリオ）'!$A$2:$R$217,4,FALSE)="","",VLOOKUP(A152,'DB（シナリオ）'!$A$2:$R$217,4,FALSE))</f>
        <v/>
      </c>
      <c r="E152" s="22" t="str">
        <f>IF(VLOOKUP(A152,'DB（シナリオ）'!$A$2:$R$217,5,FALSE)="","",VLOOKUP(A152,'DB（シナリオ）'!$A$2:$R$217,5,FALSE))</f>
        <v>福島</v>
      </c>
      <c r="F152" s="22" t="str">
        <f>IF(VLOOKUP(A152,'DB（シナリオ）'!$A$2:$R$217,6,FALSE)="","",VLOOKUP(A152,'DB（シナリオ）'!$A$2:$R$217,6,FALSE))</f>
        <v>男</v>
      </c>
      <c r="G152" s="22">
        <f>IF(VLOOKUP(A152,'DB（シナリオ）'!$A$2:$R$217,7,FALSE)="","",VLOOKUP(A152,'DB（シナリオ）'!$A$2:$R$217,7,FALSE))</f>
        <v>40</v>
      </c>
      <c r="H152" s="45" t="s">
        <v>1689</v>
      </c>
      <c r="I152" s="21" t="str">
        <f>IF(VLOOKUP(A152,'DB（シナリオ）'!$A$2:$R$217,9,FALSE)="","",VLOOKUP(A152,'DB（シナリオ）'!$A$2:$R$217,9,FALSE))</f>
        <v/>
      </c>
      <c r="J152" s="22" t="s">
        <v>1692</v>
      </c>
      <c r="K152" s="21" t="str">
        <f>IF(VLOOKUP(A152,'DB（シナリオ）'!$A$2:$R$217,11,FALSE)="","",VLOOKUP(A152,'DB（シナリオ）'!$A$2:$R$217,11,FALSE))</f>
        <v>はまべ市</v>
      </c>
      <c r="L152" s="21" t="str">
        <f>IF(VLOOKUP(A152,'DB（シナリオ）'!$A$2:$R$217,12,FALSE)="","",VLOOKUP(A152,'DB（シナリオ）'!$A$2:$R$217,12,FALSE))</f>
        <v>東西線かぶと駅</v>
      </c>
      <c r="M152" s="21">
        <f>IF(VLOOKUP(A152,'DB（シナリオ）'!$A$2:$R$217,13,FALSE)="","",VLOOKUP(A152,'DB（シナリオ）'!$A$2:$R$217,13,FALSE))</f>
        <v>30</v>
      </c>
      <c r="N152" s="21" t="str">
        <f>IF(VLOOKUP(A152,'DB（シナリオ）'!$A$2:$R$217,15,FALSE)="","",VLOOKUP(A152,'DB（シナリオ）'!$A$2:$R$217,15,FALSE))</f>
        <v>妻、娘（15歳）</v>
      </c>
      <c r="O152" s="21" t="str">
        <f>IF(VLOOKUP(A152,'DB（シナリオ）'!$A$2:$R$217,16,FALSE)="","",VLOOKUP(A152,'DB（シナリオ）'!$A$2:$R$217,16,FALSE))</f>
        <v>妻：自宅で軽傷、娘：中学校で無事</v>
      </c>
      <c r="P152" s="21" t="str">
        <f>IF(VLOOKUP(A152,'DB（シナリオ）'!$A$2:$R$217,17,FALSE)="","",VLOOKUP(A152,'DB（シナリオ）'!$A$2:$R$217,17,FALSE))</f>
        <v/>
      </c>
      <c r="Q152" s="26" t="str">
        <f>IF(VLOOKUP(A152,'DB（シナリオ）'!$A$2:$R$217,18,FALSE)="","",VLOOKUP(A152,'DB（シナリオ）'!$A$2:$R$217,18,FALSE))</f>
        <v/>
      </c>
    </row>
    <row r="153" spans="1:17" ht="56.25" customHeight="1" x14ac:dyDescent="0.2">
      <c r="A153" s="21">
        <f t="shared" si="2"/>
        <v>252</v>
      </c>
      <c r="B153" s="21" t="str">
        <f>IF(VLOOKUP(A153,'DB（シナリオ）'!$A$2:$R$217,2,FALSE)="","",VLOOKUP(A153,'DB（シナリオ）'!$A$2:$R$217,2,FALSE))</f>
        <v>技術部</v>
      </c>
      <c r="C153" s="22" t="str">
        <f>IF(VLOOKUP(A153,'DB（シナリオ）'!$A$2:$R$217,3,FALSE)="","",VLOOKUP(A153,'DB（シナリオ）'!$A$2:$R$217,3,FALSE))</f>
        <v>技術２課</v>
      </c>
      <c r="D153" s="21" t="str">
        <f>IF(VLOOKUP(A153,'DB（シナリオ）'!$A$2:$R$217,4,FALSE)="","",VLOOKUP(A153,'DB（シナリオ）'!$A$2:$R$217,4,FALSE))</f>
        <v/>
      </c>
      <c r="E153" s="22" t="str">
        <f>IF(VLOOKUP(A153,'DB（シナリオ）'!$A$2:$R$217,5,FALSE)="","",VLOOKUP(A153,'DB（シナリオ）'!$A$2:$R$217,5,FALSE))</f>
        <v>岩田</v>
      </c>
      <c r="F153" s="22" t="str">
        <f>IF(VLOOKUP(A153,'DB（シナリオ）'!$A$2:$R$217,6,FALSE)="","",VLOOKUP(A153,'DB（シナリオ）'!$A$2:$R$217,6,FALSE))</f>
        <v>男</v>
      </c>
      <c r="G153" s="22">
        <f>IF(VLOOKUP(A153,'DB（シナリオ）'!$A$2:$R$217,7,FALSE)="","",VLOOKUP(A153,'DB（シナリオ）'!$A$2:$R$217,7,FALSE))</f>
        <v>32</v>
      </c>
      <c r="H153" s="45" t="str">
        <f>IF(VLOOKUP(A153,'DB（シナリオ）'!$A$2:$R$217,8,FALSE)="","",VLOOKUP(A153,'DB（シナリオ）'!$A$2:$R$217,8,FALSE))</f>
        <v>在館</v>
      </c>
      <c r="I153" s="21" t="str">
        <f>IF(VLOOKUP(A153,'DB（シナリオ）'!$A$2:$R$217,9,FALSE)="","",VLOOKUP(A153,'DB（シナリオ）'!$A$2:$R$217,9,FALSE))</f>
        <v/>
      </c>
      <c r="J153" s="22" t="str">
        <f>IF(VLOOKUP(A153,'DB（シナリオ）'!$A$2:$R$217,10,FALSE)="","",VLOOKUP(A153,'DB（シナリオ）'!$A$2:$R$217,10,FALSE))</f>
        <v>社内におり、無事</v>
      </c>
      <c r="K153" s="21" t="str">
        <f>IF(VLOOKUP(A153,'DB（シナリオ）'!$A$2:$R$217,11,FALSE)="","",VLOOKUP(A153,'DB（シナリオ）'!$A$2:$R$217,11,FALSE))</f>
        <v>ひがしの市</v>
      </c>
      <c r="L153" s="21" t="str">
        <f>IF(VLOOKUP(A153,'DB（シナリオ）'!$A$2:$R$217,12,FALSE)="","",VLOOKUP(A153,'DB（シナリオ）'!$A$2:$R$217,12,FALSE))</f>
        <v>南北線たい駅</v>
      </c>
      <c r="M153" s="21">
        <f>IF(VLOOKUP(A153,'DB（シナリオ）'!$A$2:$R$217,13,FALSE)="","",VLOOKUP(A153,'DB（シナリオ）'!$A$2:$R$217,13,FALSE))</f>
        <v>7</v>
      </c>
      <c r="N153" s="21" t="str">
        <f>IF(VLOOKUP(A153,'DB（シナリオ）'!$A$2:$R$217,15,FALSE)="","",VLOOKUP(A153,'DB（シナリオ）'!$A$2:$R$217,15,FALSE))</f>
        <v>妻、娘（2歳）</v>
      </c>
      <c r="O153" s="21" t="str">
        <f>IF(VLOOKUP(A153,'DB（シナリオ）'!$A$2:$R$217,16,FALSE)="","",VLOOKUP(A153,'DB（シナリオ）'!$A$2:$R$217,16,FALSE))</f>
        <v>妻：勤務先で無事、娘：保育園で無事</v>
      </c>
      <c r="P153" s="21" t="str">
        <f>IF(VLOOKUP(A153,'DB（シナリオ）'!$A$2:$R$217,17,FALSE)="","",VLOOKUP(A153,'DB（シナリオ）'!$A$2:$R$217,17,FALSE))</f>
        <v/>
      </c>
      <c r="Q153" s="26" t="str">
        <f>IF(VLOOKUP(A153,'DB（シナリオ）'!$A$2:$R$217,18,FALSE)="","",VLOOKUP(A153,'DB（シナリオ）'!$A$2:$R$217,18,FALSE))</f>
        <v/>
      </c>
    </row>
    <row r="154" spans="1:17" ht="56.25" customHeight="1" x14ac:dyDescent="0.2">
      <c r="A154" s="21">
        <f t="shared" si="2"/>
        <v>253</v>
      </c>
      <c r="B154" s="21" t="str">
        <f>IF(VLOOKUP(A154,'DB（シナリオ）'!$A$2:$R$217,2,FALSE)="","",VLOOKUP(A154,'DB（シナリオ）'!$A$2:$R$217,2,FALSE))</f>
        <v>技術部</v>
      </c>
      <c r="C154" s="22" t="str">
        <f>IF(VLOOKUP(A154,'DB（シナリオ）'!$A$2:$R$217,3,FALSE)="","",VLOOKUP(A154,'DB（シナリオ）'!$A$2:$R$217,3,FALSE))</f>
        <v>技術２課</v>
      </c>
      <c r="D154" s="21" t="str">
        <f>IF(VLOOKUP(A154,'DB（シナリオ）'!$A$2:$R$217,4,FALSE)="","",VLOOKUP(A154,'DB（シナリオ）'!$A$2:$R$217,4,FALSE))</f>
        <v/>
      </c>
      <c r="E154" s="22" t="str">
        <f>IF(VLOOKUP(A154,'DB（シナリオ）'!$A$2:$R$217,5,FALSE)="","",VLOOKUP(A154,'DB（シナリオ）'!$A$2:$R$217,5,FALSE))</f>
        <v>服部</v>
      </c>
      <c r="F154" s="22" t="str">
        <f>IF(VLOOKUP(A154,'DB（シナリオ）'!$A$2:$R$217,6,FALSE)="","",VLOOKUP(A154,'DB（シナリオ）'!$A$2:$R$217,6,FALSE))</f>
        <v>男</v>
      </c>
      <c r="G154" s="22">
        <f>IF(VLOOKUP(A154,'DB（シナリオ）'!$A$2:$R$217,7,FALSE)="","",VLOOKUP(A154,'DB（シナリオ）'!$A$2:$R$217,7,FALSE))</f>
        <v>31</v>
      </c>
      <c r="H154" s="45" t="s">
        <v>1689</v>
      </c>
      <c r="I154" s="21" t="str">
        <f>IF(VLOOKUP(A154,'DB（シナリオ）'!$A$2:$R$217,9,FALSE)="","",VLOOKUP(A154,'DB（シナリオ）'!$A$2:$R$217,9,FALSE))</f>
        <v/>
      </c>
      <c r="J154" s="22" t="s">
        <v>1696</v>
      </c>
      <c r="K154" s="21" t="str">
        <f>IF(VLOOKUP(A154,'DB（シナリオ）'!$A$2:$R$217,11,FALSE)="","",VLOOKUP(A154,'DB（シナリオ）'!$A$2:$R$217,11,FALSE))</f>
        <v>にしやま市</v>
      </c>
      <c r="L154" s="21" t="str">
        <f>IF(VLOOKUP(A154,'DB（シナリオ）'!$A$2:$R$217,12,FALSE)="","",VLOOKUP(A154,'DB（シナリオ）'!$A$2:$R$217,12,FALSE))</f>
        <v>東西線かぶと駅</v>
      </c>
      <c r="M154" s="21">
        <f>IF(VLOOKUP(A154,'DB（シナリオ）'!$A$2:$R$217,13,FALSE)="","",VLOOKUP(A154,'DB（シナリオ）'!$A$2:$R$217,13,FALSE))</f>
        <v>30</v>
      </c>
      <c r="N154" s="21" t="str">
        <f>IF(VLOOKUP(A154,'DB（シナリオ）'!$A$2:$R$217,15,FALSE)="","",VLOOKUP(A154,'DB（シナリオ）'!$A$2:$R$217,15,FALSE))</f>
        <v>独身、一人暮らし</v>
      </c>
      <c r="O154" s="21" t="str">
        <f>IF(VLOOKUP(A154,'DB（シナリオ）'!$A$2:$R$217,16,FALSE)="","",VLOOKUP(A154,'DB（シナリオ）'!$A$2:$R$217,16,FALSE))</f>
        <v/>
      </c>
      <c r="P154" s="21" t="str">
        <f>IF(VLOOKUP(A154,'DB（シナリオ）'!$A$2:$R$217,17,FALSE)="","",VLOOKUP(A154,'DB（シナリオ）'!$A$2:$R$217,17,FALSE))</f>
        <v/>
      </c>
      <c r="Q154" s="26" t="str">
        <f>IF(VLOOKUP(A154,'DB（シナリオ）'!$A$2:$R$217,18,FALSE)="","",VLOOKUP(A154,'DB（シナリオ）'!$A$2:$R$217,18,FALSE))</f>
        <v/>
      </c>
    </row>
    <row r="155" spans="1:17" ht="56.25" customHeight="1" x14ac:dyDescent="0.2">
      <c r="A155" s="21">
        <f t="shared" si="2"/>
        <v>254</v>
      </c>
      <c r="B155" s="21" t="str">
        <f>IF(VLOOKUP(A155,'DB（シナリオ）'!$A$2:$R$217,2,FALSE)="","",VLOOKUP(A155,'DB（シナリオ）'!$A$2:$R$217,2,FALSE))</f>
        <v>技術部</v>
      </c>
      <c r="C155" s="22" t="str">
        <f>IF(VLOOKUP(A155,'DB（シナリオ）'!$A$2:$R$217,3,FALSE)="","",VLOOKUP(A155,'DB（シナリオ）'!$A$2:$R$217,3,FALSE))</f>
        <v>技術２課</v>
      </c>
      <c r="D155" s="21" t="str">
        <f>IF(VLOOKUP(A155,'DB（シナリオ）'!$A$2:$R$217,4,FALSE)="","",VLOOKUP(A155,'DB（シナリオ）'!$A$2:$R$217,4,FALSE))</f>
        <v/>
      </c>
      <c r="E155" s="22" t="str">
        <f>IF(VLOOKUP(A155,'DB（シナリオ）'!$A$2:$R$217,5,FALSE)="","",VLOOKUP(A155,'DB（シナリオ）'!$A$2:$R$217,5,FALSE))</f>
        <v>樋口</v>
      </c>
      <c r="F155" s="22" t="str">
        <f>IF(VLOOKUP(A155,'DB（シナリオ）'!$A$2:$R$217,6,FALSE)="","",VLOOKUP(A155,'DB（シナリオ）'!$A$2:$R$217,6,FALSE))</f>
        <v>男</v>
      </c>
      <c r="G155" s="22">
        <f>IF(VLOOKUP(A155,'DB（シナリオ）'!$A$2:$R$217,7,FALSE)="","",VLOOKUP(A155,'DB（シナリオ）'!$A$2:$R$217,7,FALSE))</f>
        <v>30</v>
      </c>
      <c r="H155" s="45" t="str">
        <f>IF(VLOOKUP(A155,'DB（シナリオ）'!$A$2:$R$217,8,FALSE)="","",VLOOKUP(A155,'DB（シナリオ）'!$A$2:$R$217,8,FALSE))</f>
        <v>在館</v>
      </c>
      <c r="I155" s="21" t="str">
        <f>IF(VLOOKUP(A155,'DB（シナリオ）'!$A$2:$R$217,9,FALSE)="","",VLOOKUP(A155,'DB（シナリオ）'!$A$2:$R$217,9,FALSE))</f>
        <v/>
      </c>
      <c r="J155" s="22" t="str">
        <f>IF(VLOOKUP(A155,'DB（シナリオ）'!$A$2:$R$217,10,FALSE)="","",VLOOKUP(A155,'DB（シナリオ）'!$A$2:$R$217,10,FALSE))</f>
        <v>社内におり、無事</v>
      </c>
      <c r="K155" s="21" t="str">
        <f>IF(VLOOKUP(A155,'DB（シナリオ）'!$A$2:$R$217,11,FALSE)="","",VLOOKUP(A155,'DB（シナリオ）'!$A$2:$R$217,11,FALSE))</f>
        <v>ひがしの市</v>
      </c>
      <c r="L155" s="21" t="str">
        <f>IF(VLOOKUP(A155,'DB（シナリオ）'!$A$2:$R$217,12,FALSE)="","",VLOOKUP(A155,'DB（シナリオ）'!$A$2:$R$217,12,FALSE))</f>
        <v>南北線ミカン駅</v>
      </c>
      <c r="M155" s="21">
        <f>IF(VLOOKUP(A155,'DB（シナリオ）'!$A$2:$R$217,13,FALSE)="","",VLOOKUP(A155,'DB（シナリオ）'!$A$2:$R$217,13,FALSE))</f>
        <v>8</v>
      </c>
      <c r="N155" s="21" t="str">
        <f>IF(VLOOKUP(A155,'DB（シナリオ）'!$A$2:$R$217,15,FALSE)="","",VLOOKUP(A155,'DB（シナリオ）'!$A$2:$R$217,15,FALSE))</f>
        <v>妻</v>
      </c>
      <c r="O155" s="21" t="str">
        <f>IF(VLOOKUP(A155,'DB（シナリオ）'!$A$2:$R$217,16,FALSE)="","",VLOOKUP(A155,'DB（シナリオ）'!$A$2:$R$217,16,FALSE))</f>
        <v>無事</v>
      </c>
      <c r="P155" s="21" t="str">
        <f>IF(VLOOKUP(A155,'DB（シナリオ）'!$A$2:$R$217,17,FALSE)="","",VLOOKUP(A155,'DB（シナリオ）'!$A$2:$R$217,17,FALSE))</f>
        <v/>
      </c>
      <c r="Q155" s="26" t="str">
        <f>IF(VLOOKUP(A155,'DB（シナリオ）'!$A$2:$R$217,18,FALSE)="","",VLOOKUP(A155,'DB（シナリオ）'!$A$2:$R$217,18,FALSE))</f>
        <v/>
      </c>
    </row>
    <row r="156" spans="1:17" ht="56.25" customHeight="1" x14ac:dyDescent="0.2">
      <c r="A156" s="21">
        <f t="shared" si="2"/>
        <v>255</v>
      </c>
      <c r="B156" s="21" t="str">
        <f>IF(VLOOKUP(A156,'DB（シナリオ）'!$A$2:$R$217,2,FALSE)="","",VLOOKUP(A156,'DB（シナリオ）'!$A$2:$R$217,2,FALSE))</f>
        <v>技術部</v>
      </c>
      <c r="C156" s="22" t="str">
        <f>IF(VLOOKUP(A156,'DB（シナリオ）'!$A$2:$R$217,3,FALSE)="","",VLOOKUP(A156,'DB（シナリオ）'!$A$2:$R$217,3,FALSE))</f>
        <v>技術２課</v>
      </c>
      <c r="D156" s="21" t="str">
        <f>IF(VLOOKUP(A156,'DB（シナリオ）'!$A$2:$R$217,4,FALSE)="","",VLOOKUP(A156,'DB（シナリオ）'!$A$2:$R$217,4,FALSE))</f>
        <v/>
      </c>
      <c r="E156" s="22" t="str">
        <f>IF(VLOOKUP(A156,'DB（シナリオ）'!$A$2:$R$217,5,FALSE)="","",VLOOKUP(A156,'DB（シナリオ）'!$A$2:$R$217,5,FALSE))</f>
        <v>川上</v>
      </c>
      <c r="F156" s="22" t="str">
        <f>IF(VLOOKUP(A156,'DB（シナリオ）'!$A$2:$R$217,6,FALSE)="","",VLOOKUP(A156,'DB（シナリオ）'!$A$2:$R$217,6,FALSE))</f>
        <v>男</v>
      </c>
      <c r="G156" s="22">
        <f>IF(VLOOKUP(A156,'DB（シナリオ）'!$A$2:$R$217,7,FALSE)="","",VLOOKUP(A156,'DB（シナリオ）'!$A$2:$R$217,7,FALSE))</f>
        <v>30</v>
      </c>
      <c r="H156" s="45" t="str">
        <f>IF(VLOOKUP(A156,'DB（シナリオ）'!$A$2:$R$217,8,FALSE)="","",VLOOKUP(A156,'DB（シナリオ）'!$A$2:$R$217,8,FALSE))</f>
        <v>在館</v>
      </c>
      <c r="I156" s="21" t="str">
        <f>IF(VLOOKUP(A156,'DB（シナリオ）'!$A$2:$R$217,9,FALSE)="","",VLOOKUP(A156,'DB（シナリオ）'!$A$2:$R$217,9,FALSE))</f>
        <v/>
      </c>
      <c r="J156" s="22" t="str">
        <f>IF(VLOOKUP(A156,'DB（シナリオ）'!$A$2:$R$217,10,FALSE)="","",VLOOKUP(A156,'DB（シナリオ）'!$A$2:$R$217,10,FALSE))</f>
        <v>社内におり、無事</v>
      </c>
      <c r="K156" s="21" t="str">
        <f>IF(VLOOKUP(A156,'DB（シナリオ）'!$A$2:$R$217,11,FALSE)="","",VLOOKUP(A156,'DB（シナリオ）'!$A$2:$R$217,11,FALSE))</f>
        <v>はまべ市</v>
      </c>
      <c r="L156" s="21" t="str">
        <f>IF(VLOOKUP(A156,'DB（シナリオ）'!$A$2:$R$217,12,FALSE)="","",VLOOKUP(A156,'DB（シナリオ）'!$A$2:$R$217,12,FALSE))</f>
        <v>東西線かぶと駅</v>
      </c>
      <c r="M156" s="21">
        <f>IF(VLOOKUP(A156,'DB（シナリオ）'!$A$2:$R$217,13,FALSE)="","",VLOOKUP(A156,'DB（シナリオ）'!$A$2:$R$217,13,FALSE))</f>
        <v>30</v>
      </c>
      <c r="N156" s="21" t="str">
        <f>IF(VLOOKUP(A156,'DB（シナリオ）'!$A$2:$R$217,15,FALSE)="","",VLOOKUP(A156,'DB（シナリオ）'!$A$2:$R$217,15,FALSE))</f>
        <v>妻</v>
      </c>
      <c r="O156" s="21" t="str">
        <f>IF(VLOOKUP(A156,'DB（シナリオ）'!$A$2:$R$217,16,FALSE)="","",VLOOKUP(A156,'DB（シナリオ）'!$A$2:$R$217,16,FALSE))</f>
        <v>無事</v>
      </c>
      <c r="P156" s="21" t="str">
        <f>IF(VLOOKUP(A156,'DB（シナリオ）'!$A$2:$R$217,17,FALSE)="","",VLOOKUP(A156,'DB（シナリオ）'!$A$2:$R$217,17,FALSE))</f>
        <v/>
      </c>
      <c r="Q156" s="26" t="str">
        <f>IF(VLOOKUP(A156,'DB（シナリオ）'!$A$2:$R$217,18,FALSE)="","",VLOOKUP(A156,'DB（シナリオ）'!$A$2:$R$217,18,FALSE))</f>
        <v/>
      </c>
    </row>
    <row r="157" spans="1:17" ht="56.25" customHeight="1" x14ac:dyDescent="0.2">
      <c r="A157" s="21">
        <f t="shared" si="2"/>
        <v>256</v>
      </c>
      <c r="B157" s="21" t="str">
        <f>IF(VLOOKUP(A157,'DB（シナリオ）'!$A$2:$R$217,2,FALSE)="","",VLOOKUP(A157,'DB（シナリオ）'!$A$2:$R$217,2,FALSE))</f>
        <v>技術部</v>
      </c>
      <c r="C157" s="22" t="str">
        <f>IF(VLOOKUP(A157,'DB（シナリオ）'!$A$2:$R$217,3,FALSE)="","",VLOOKUP(A157,'DB（シナリオ）'!$A$2:$R$217,3,FALSE))</f>
        <v>技術２課</v>
      </c>
      <c r="D157" s="21" t="str">
        <f>IF(VLOOKUP(A157,'DB（シナリオ）'!$A$2:$R$217,4,FALSE)="","",VLOOKUP(A157,'DB（シナリオ）'!$A$2:$R$217,4,FALSE))</f>
        <v/>
      </c>
      <c r="E157" s="22" t="str">
        <f>IF(VLOOKUP(A157,'DB（シナリオ）'!$A$2:$R$217,5,FALSE)="","",VLOOKUP(A157,'DB（シナリオ）'!$A$2:$R$217,5,FALSE))</f>
        <v>松岡</v>
      </c>
      <c r="F157" s="22" t="str">
        <f>IF(VLOOKUP(A157,'DB（シナリオ）'!$A$2:$R$217,6,FALSE)="","",VLOOKUP(A157,'DB（シナリオ）'!$A$2:$R$217,6,FALSE))</f>
        <v>女</v>
      </c>
      <c r="G157" s="22">
        <f>IF(VLOOKUP(A157,'DB（シナリオ）'!$A$2:$R$217,7,FALSE)="","",VLOOKUP(A157,'DB（シナリオ）'!$A$2:$R$217,7,FALSE))</f>
        <v>28</v>
      </c>
      <c r="H157" s="45" t="str">
        <f>IF(VLOOKUP(A157,'DB（シナリオ）'!$A$2:$R$217,8,FALSE)="","",VLOOKUP(A157,'DB（シナリオ）'!$A$2:$R$217,8,FALSE))</f>
        <v>在館</v>
      </c>
      <c r="I157" s="21" t="str">
        <f>IF(VLOOKUP(A157,'DB（シナリオ）'!$A$2:$R$217,9,FALSE)="","",VLOOKUP(A157,'DB（シナリオ）'!$A$2:$R$217,9,FALSE))</f>
        <v/>
      </c>
      <c r="J157" s="22" t="str">
        <f>IF(VLOOKUP(A157,'DB（シナリオ）'!$A$2:$R$217,10,FALSE)="","",VLOOKUP(A157,'DB（シナリオ）'!$A$2:$R$217,10,FALSE))</f>
        <v>社内におり、無事</v>
      </c>
      <c r="K157" s="21" t="str">
        <f>IF(VLOOKUP(A157,'DB（シナリオ）'!$A$2:$R$217,11,FALSE)="","",VLOOKUP(A157,'DB（シナリオ）'!$A$2:$R$217,11,FALSE))</f>
        <v>にしやま市</v>
      </c>
      <c r="L157" s="21" t="str">
        <f>IF(VLOOKUP(A157,'DB（シナリオ）'!$A$2:$R$217,12,FALSE)="","",VLOOKUP(A157,'DB（シナリオ）'!$A$2:$R$217,12,FALSE))</f>
        <v>東西線ばった駅</v>
      </c>
      <c r="M157" s="21">
        <f>IF(VLOOKUP(A157,'DB（シナリオ）'!$A$2:$R$217,13,FALSE)="","",VLOOKUP(A157,'DB（シナリオ）'!$A$2:$R$217,13,FALSE))</f>
        <v>25</v>
      </c>
      <c r="N157" s="21" t="str">
        <f>IF(VLOOKUP(A157,'DB（シナリオ）'!$A$2:$R$217,15,FALSE)="","",VLOOKUP(A157,'DB（シナリオ）'!$A$2:$R$217,15,FALSE))</f>
        <v>独身、一人暮らし</v>
      </c>
      <c r="O157" s="21" t="str">
        <f>IF(VLOOKUP(A157,'DB（シナリオ）'!$A$2:$R$217,16,FALSE)="","",VLOOKUP(A157,'DB（シナリオ）'!$A$2:$R$217,16,FALSE))</f>
        <v/>
      </c>
      <c r="P157" s="21" t="str">
        <f>IF(VLOOKUP(A157,'DB（シナリオ）'!$A$2:$R$217,17,FALSE)="","",VLOOKUP(A157,'DB（シナリオ）'!$A$2:$R$217,17,FALSE))</f>
        <v/>
      </c>
      <c r="Q157" s="26" t="str">
        <f>IF(VLOOKUP(A157,'DB（シナリオ）'!$A$2:$R$217,18,FALSE)="","",VLOOKUP(A157,'DB（シナリオ）'!$A$2:$R$217,18,FALSE))</f>
        <v/>
      </c>
    </row>
    <row r="158" spans="1:17" ht="56.25" customHeight="1" x14ac:dyDescent="0.2">
      <c r="A158" s="21">
        <f t="shared" si="2"/>
        <v>257</v>
      </c>
      <c r="B158" s="21" t="str">
        <f>IF(VLOOKUP(A158,'DB（シナリオ）'!$A$2:$R$217,2,FALSE)="","",VLOOKUP(A158,'DB（シナリオ）'!$A$2:$R$217,2,FALSE))</f>
        <v>技術部</v>
      </c>
      <c r="C158" s="22" t="str">
        <f>IF(VLOOKUP(A158,'DB（シナリオ）'!$A$2:$R$217,3,FALSE)="","",VLOOKUP(A158,'DB（シナリオ）'!$A$2:$R$217,3,FALSE))</f>
        <v>技術２課</v>
      </c>
      <c r="D158" s="21" t="str">
        <f>IF(VLOOKUP(A158,'DB（シナリオ）'!$A$2:$R$217,4,FALSE)="","",VLOOKUP(A158,'DB（シナリオ）'!$A$2:$R$217,4,FALSE))</f>
        <v/>
      </c>
      <c r="E158" s="22" t="str">
        <f>IF(VLOOKUP(A158,'DB（シナリオ）'!$A$2:$R$217,5,FALSE)="","",VLOOKUP(A158,'DB（シナリオ）'!$A$2:$R$217,5,FALSE))</f>
        <v>永井</v>
      </c>
      <c r="F158" s="22" t="str">
        <f>IF(VLOOKUP(A158,'DB（シナリオ）'!$A$2:$R$217,6,FALSE)="","",VLOOKUP(A158,'DB（シナリオ）'!$A$2:$R$217,6,FALSE))</f>
        <v>男</v>
      </c>
      <c r="G158" s="22">
        <f>IF(VLOOKUP(A158,'DB（シナリオ）'!$A$2:$R$217,7,FALSE)="","",VLOOKUP(A158,'DB（シナリオ）'!$A$2:$R$217,7,FALSE))</f>
        <v>26</v>
      </c>
      <c r="H158" s="45" t="str">
        <f>IF(VLOOKUP(A158,'DB（シナリオ）'!$A$2:$R$217,8,FALSE)="","",VLOOKUP(A158,'DB（シナリオ）'!$A$2:$R$217,8,FALSE))</f>
        <v>在館</v>
      </c>
      <c r="I158" s="21" t="str">
        <f>IF(VLOOKUP(A158,'DB（シナリオ）'!$A$2:$R$217,9,FALSE)="","",VLOOKUP(A158,'DB（シナリオ）'!$A$2:$R$217,9,FALSE))</f>
        <v/>
      </c>
      <c r="J158" s="22" t="str">
        <f>IF(VLOOKUP(A158,'DB（シナリオ）'!$A$2:$R$217,10,FALSE)="","",VLOOKUP(A158,'DB（シナリオ）'!$A$2:$R$217,10,FALSE))</f>
        <v>社内におり、無事</v>
      </c>
      <c r="K158" s="21" t="str">
        <f>IF(VLOOKUP(A158,'DB（シナリオ）'!$A$2:$R$217,11,FALSE)="","",VLOOKUP(A158,'DB（シナリオ）'!$A$2:$R$217,11,FALSE))</f>
        <v>にしやま市</v>
      </c>
      <c r="L158" s="21" t="str">
        <f>IF(VLOOKUP(A158,'DB（シナリオ）'!$A$2:$R$217,12,FALSE)="","",VLOOKUP(A158,'DB（シナリオ）'!$A$2:$R$217,12,FALSE))</f>
        <v>東西線こおろぎ駅</v>
      </c>
      <c r="M158" s="21">
        <f>IF(VLOOKUP(A158,'DB（シナリオ）'!$A$2:$R$217,13,FALSE)="","",VLOOKUP(A158,'DB（シナリオ）'!$A$2:$R$217,13,FALSE))</f>
        <v>20</v>
      </c>
      <c r="N158" s="21" t="str">
        <f>IF(VLOOKUP(A158,'DB（シナリオ）'!$A$2:$R$217,15,FALSE)="","",VLOOKUP(A158,'DB（シナリオ）'!$A$2:$R$217,15,FALSE))</f>
        <v>独身、一人暮らし</v>
      </c>
      <c r="O158" s="21" t="str">
        <f>IF(VLOOKUP(A158,'DB（シナリオ）'!$A$2:$R$217,16,FALSE)="","",VLOOKUP(A158,'DB（シナリオ）'!$A$2:$R$217,16,FALSE))</f>
        <v/>
      </c>
      <c r="P158" s="21" t="str">
        <f>IF(VLOOKUP(A158,'DB（シナリオ）'!$A$2:$R$217,17,FALSE)="","",VLOOKUP(A158,'DB（シナリオ）'!$A$2:$R$217,17,FALSE))</f>
        <v/>
      </c>
      <c r="Q158" s="26" t="str">
        <f>IF(VLOOKUP(A158,'DB（シナリオ）'!$A$2:$R$217,18,FALSE)="","",VLOOKUP(A158,'DB（シナリオ）'!$A$2:$R$217,18,FALSE))</f>
        <v/>
      </c>
    </row>
    <row r="159" spans="1:17" ht="69.599999999999994" customHeight="1" x14ac:dyDescent="0.2">
      <c r="A159" s="21">
        <f t="shared" si="2"/>
        <v>258</v>
      </c>
      <c r="B159" s="21" t="str">
        <f>IF(VLOOKUP(A159,'DB（シナリオ）'!$A$2:$R$217,2,FALSE)="","",VLOOKUP(A159,'DB（シナリオ）'!$A$2:$R$217,2,FALSE))</f>
        <v>技術部</v>
      </c>
      <c r="C159" s="22" t="str">
        <f>IF(VLOOKUP(A159,'DB（シナリオ）'!$A$2:$R$217,3,FALSE)="","",VLOOKUP(A159,'DB（シナリオ）'!$A$2:$R$217,3,FALSE))</f>
        <v>技術２課</v>
      </c>
      <c r="D159" s="21" t="str">
        <f>IF(VLOOKUP(A159,'DB（シナリオ）'!$A$2:$R$217,4,FALSE)="","",VLOOKUP(A159,'DB（シナリオ）'!$A$2:$R$217,4,FALSE))</f>
        <v/>
      </c>
      <c r="E159" s="22" t="str">
        <f>IF(VLOOKUP(A159,'DB（シナリオ）'!$A$2:$R$217,5,FALSE)="","",VLOOKUP(A159,'DB（シナリオ）'!$A$2:$R$217,5,FALSE))</f>
        <v>山中</v>
      </c>
      <c r="F159" s="22" t="str">
        <f>IF(VLOOKUP(A159,'DB（シナリオ）'!$A$2:$R$217,6,FALSE)="","",VLOOKUP(A159,'DB（シナリオ）'!$A$2:$R$217,6,FALSE))</f>
        <v>男</v>
      </c>
      <c r="G159" s="22">
        <f>IF(VLOOKUP(A159,'DB（シナリオ）'!$A$2:$R$217,7,FALSE)="","",VLOOKUP(A159,'DB（シナリオ）'!$A$2:$R$217,7,FALSE))</f>
        <v>65</v>
      </c>
      <c r="H159" s="45" t="str">
        <f>IF(VLOOKUP(A159,'DB（シナリオ）'!$A$2:$R$217,8,FALSE)="","",VLOOKUP(A159,'DB（シナリオ）'!$A$2:$R$217,8,FALSE))</f>
        <v>在館</v>
      </c>
      <c r="I159" s="21" t="str">
        <f>IF(VLOOKUP(A159,'DB（シナリオ）'!$A$2:$R$217,9,FALSE)="","",VLOOKUP(A159,'DB（シナリオ）'!$A$2:$R$217,9,FALSE))</f>
        <v>聴覚障害</v>
      </c>
      <c r="J159" s="22" t="str">
        <f>IF(VLOOKUP(A159,'DB（シナリオ）'!$A$2:$R$217,10,FALSE)="","",VLOOKUP(A159,'DB（シナリオ）'!$A$2:$R$217,10,FALSE))</f>
        <v>社内におり、無事</v>
      </c>
      <c r="K159" s="21" t="str">
        <f>IF(VLOOKUP(A159,'DB（シナリオ）'!$A$2:$R$217,11,FALSE)="","",VLOOKUP(A159,'DB（シナリオ）'!$A$2:$R$217,11,FALSE))</f>
        <v>ひがしの市</v>
      </c>
      <c r="L159" s="21" t="str">
        <f>IF(VLOOKUP(A159,'DB（シナリオ）'!$A$2:$R$217,12,FALSE)="","",VLOOKUP(A159,'DB（シナリオ）'!$A$2:$R$217,12,FALSE))</f>
        <v>南北線たい駅</v>
      </c>
      <c r="M159" s="21">
        <f>IF(VLOOKUP(A159,'DB（シナリオ）'!$A$2:$R$217,13,FALSE)="","",VLOOKUP(A159,'DB（シナリオ）'!$A$2:$R$217,13,FALSE))</f>
        <v>7</v>
      </c>
      <c r="N159" s="21" t="str">
        <f>IF(VLOOKUP(A159,'DB（シナリオ）'!$A$2:$R$217,15,FALSE)="","",VLOOKUP(A159,'DB（シナリオ）'!$A$2:$R$217,15,FALSE))</f>
        <v>妻</v>
      </c>
      <c r="O159" s="21" t="str">
        <f>IF(VLOOKUP(A159,'DB（シナリオ）'!$A$2:$R$217,16,FALSE)="","",VLOOKUP(A159,'DB（シナリオ）'!$A$2:$R$217,16,FALSE))</f>
        <v>無事</v>
      </c>
      <c r="P159" s="21" t="str">
        <f>IF(VLOOKUP(A159,'DB（シナリオ）'!$A$2:$R$217,17,FALSE)="","",VLOOKUP(A159,'DB（シナリオ）'!$A$2:$R$217,17,FALSE))</f>
        <v>難聴。補聴器をしていても、電子音や放送の音はよく聞き取れない。補聴器があれば会話は可能。</v>
      </c>
      <c r="Q159" s="26" t="str">
        <f>IF(VLOOKUP(A159,'DB（シナリオ）'!$A$2:$R$217,18,FALSE)="","",VLOOKUP(A159,'DB（シナリオ）'!$A$2:$R$217,18,FALSE))</f>
        <v/>
      </c>
    </row>
    <row r="160" spans="1:17" ht="56.25" customHeight="1" x14ac:dyDescent="0.2">
      <c r="A160" s="21">
        <f t="shared" si="2"/>
        <v>259</v>
      </c>
      <c r="B160" s="21" t="str">
        <f>IF(VLOOKUP(A160,'DB（シナリオ）'!$A$2:$R$217,2,FALSE)="","",VLOOKUP(A160,'DB（シナリオ）'!$A$2:$R$217,2,FALSE))</f>
        <v>技術部</v>
      </c>
      <c r="C160" s="22" t="str">
        <f>IF(VLOOKUP(A160,'DB（シナリオ）'!$A$2:$R$217,3,FALSE)="","",VLOOKUP(A160,'DB（シナリオ）'!$A$2:$R$217,3,FALSE))</f>
        <v>技術２課</v>
      </c>
      <c r="D160" s="21" t="str">
        <f>IF(VLOOKUP(A160,'DB（シナリオ）'!$A$2:$R$217,4,FALSE)="","",VLOOKUP(A160,'DB（シナリオ）'!$A$2:$R$217,4,FALSE))</f>
        <v/>
      </c>
      <c r="E160" s="22" t="str">
        <f>IF(VLOOKUP(A160,'DB（シナリオ）'!$A$2:$R$217,5,FALSE)="","",VLOOKUP(A160,'DB（シナリオ）'!$A$2:$R$217,5,FALSE))</f>
        <v>田口</v>
      </c>
      <c r="F160" s="22" t="str">
        <f>IF(VLOOKUP(A160,'DB（シナリオ）'!$A$2:$R$217,6,FALSE)="","",VLOOKUP(A160,'DB（シナリオ）'!$A$2:$R$217,6,FALSE))</f>
        <v>男</v>
      </c>
      <c r="G160" s="22">
        <f>IF(VLOOKUP(A160,'DB（シナリオ）'!$A$2:$R$217,7,FALSE)="","",VLOOKUP(A160,'DB（シナリオ）'!$A$2:$R$217,7,FALSE))</f>
        <v>62</v>
      </c>
      <c r="H160" s="45" t="str">
        <f>IF(VLOOKUP(A160,'DB（シナリオ）'!$A$2:$R$217,8,FALSE)="","",VLOOKUP(A160,'DB（シナリオ）'!$A$2:$R$217,8,FALSE))</f>
        <v>在館</v>
      </c>
      <c r="I160" s="21" t="str">
        <f>IF(VLOOKUP(A160,'DB（シナリオ）'!$A$2:$R$217,9,FALSE)="","",VLOOKUP(A160,'DB（シナリオ）'!$A$2:$R$217,9,FALSE))</f>
        <v/>
      </c>
      <c r="J160" s="22" t="str">
        <f>IF(VLOOKUP(A160,'DB（シナリオ）'!$A$2:$R$217,10,FALSE)="","",VLOOKUP(A160,'DB（シナリオ）'!$A$2:$R$217,10,FALSE))</f>
        <v>社内におり、無事</v>
      </c>
      <c r="K160" s="21" t="str">
        <f>IF(VLOOKUP(A160,'DB（シナリオ）'!$A$2:$R$217,11,FALSE)="","",VLOOKUP(A160,'DB（シナリオ）'!$A$2:$R$217,11,FALSE))</f>
        <v>にしやま市</v>
      </c>
      <c r="L160" s="21" t="str">
        <f>IF(VLOOKUP(A160,'DB（シナリオ）'!$A$2:$R$217,12,FALSE)="","",VLOOKUP(A160,'DB（シナリオ）'!$A$2:$R$217,12,FALSE))</f>
        <v>東西線はち駅</v>
      </c>
      <c r="M160" s="21">
        <f>IF(VLOOKUP(A160,'DB（シナリオ）'!$A$2:$R$217,13,FALSE)="","",VLOOKUP(A160,'DB（シナリオ）'!$A$2:$R$217,13,FALSE))</f>
        <v>15</v>
      </c>
      <c r="N160" s="21" t="str">
        <f>IF(VLOOKUP(A160,'DB（シナリオ）'!$A$2:$R$217,15,FALSE)="","",VLOOKUP(A160,'DB（シナリオ）'!$A$2:$R$217,15,FALSE))</f>
        <v>妻、娘(24歳・大学院生・同居）</v>
      </c>
      <c r="O160" s="21" t="str">
        <f>IF(VLOOKUP(A160,'DB（シナリオ）'!$A$2:$R$217,16,FALSE)="","",VLOOKUP(A160,'DB（シナリオ）'!$A$2:$R$217,16,FALSE))</f>
        <v>全員無事</v>
      </c>
      <c r="P160" s="21" t="str">
        <f>IF(VLOOKUP(A160,'DB（シナリオ）'!$A$2:$R$217,17,FALSE)="","",VLOOKUP(A160,'DB（シナリオ）'!$A$2:$R$217,17,FALSE))</f>
        <v/>
      </c>
      <c r="Q160" s="26" t="str">
        <f>IF(VLOOKUP(A160,'DB（シナリオ）'!$A$2:$R$217,18,FALSE)="","",VLOOKUP(A160,'DB（シナリオ）'!$A$2:$R$217,18,FALSE))</f>
        <v/>
      </c>
    </row>
    <row r="161" spans="1:17" ht="56.25" customHeight="1" x14ac:dyDescent="0.2">
      <c r="A161" s="21">
        <f t="shared" si="2"/>
        <v>260</v>
      </c>
      <c r="B161" s="21" t="str">
        <f>IF(VLOOKUP(A161,'DB（シナリオ）'!$A$2:$R$217,2,FALSE)="","",VLOOKUP(A161,'DB（シナリオ）'!$A$2:$R$217,2,FALSE))</f>
        <v>技術部</v>
      </c>
      <c r="C161" s="22" t="str">
        <f>IF(VLOOKUP(A161,'DB（シナリオ）'!$A$2:$R$217,3,FALSE)="","",VLOOKUP(A161,'DB（シナリオ）'!$A$2:$R$217,3,FALSE))</f>
        <v>技術２課</v>
      </c>
      <c r="D161" s="21" t="str">
        <f>IF(VLOOKUP(A161,'DB（シナリオ）'!$A$2:$R$217,4,FALSE)="","",VLOOKUP(A161,'DB（シナリオ）'!$A$2:$R$217,4,FALSE))</f>
        <v>CAD担当（契約社員）</v>
      </c>
      <c r="E161" s="22" t="str">
        <f>IF(VLOOKUP(A161,'DB（シナリオ）'!$A$2:$R$217,5,FALSE)="","",VLOOKUP(A161,'DB（シナリオ）'!$A$2:$R$217,5,FALSE))</f>
        <v>江戸川</v>
      </c>
      <c r="F161" s="22" t="str">
        <f>IF(VLOOKUP(A161,'DB（シナリオ）'!$A$2:$R$217,6,FALSE)="","",VLOOKUP(A161,'DB（シナリオ）'!$A$2:$R$217,6,FALSE))</f>
        <v>女</v>
      </c>
      <c r="G161" s="22">
        <f>IF(VLOOKUP(A161,'DB（シナリオ）'!$A$2:$R$217,7,FALSE)="","",VLOOKUP(A161,'DB（シナリオ）'!$A$2:$R$217,7,FALSE))</f>
        <v>38</v>
      </c>
      <c r="H161" s="45" t="str">
        <f>IF(VLOOKUP(A161,'DB（シナリオ）'!$A$2:$R$217,8,FALSE)="","",VLOOKUP(A161,'DB（シナリオ）'!$A$2:$R$217,8,FALSE))</f>
        <v>在館</v>
      </c>
      <c r="I161" s="21" t="str">
        <f>IF(VLOOKUP(A161,'DB（シナリオ）'!$A$2:$R$217,9,FALSE)="","",VLOOKUP(A161,'DB（シナリオ）'!$A$2:$R$217,9,FALSE))</f>
        <v/>
      </c>
      <c r="J161" s="22" t="str">
        <f>IF(VLOOKUP(A161,'DB（シナリオ）'!$A$2:$R$217,10,FALSE)="","",VLOOKUP(A161,'DB（シナリオ）'!$A$2:$R$217,10,FALSE))</f>
        <v>社内におり、無事</v>
      </c>
      <c r="K161" s="21" t="str">
        <f>IF(VLOOKUP(A161,'DB（シナリオ）'!$A$2:$R$217,11,FALSE)="","",VLOOKUP(A161,'DB（シナリオ）'!$A$2:$R$217,11,FALSE))</f>
        <v>はまべ市</v>
      </c>
      <c r="L161" s="21" t="str">
        <f>IF(VLOOKUP(A161,'DB（シナリオ）'!$A$2:$R$217,12,FALSE)="","",VLOOKUP(A161,'DB（シナリオ）'!$A$2:$R$217,12,FALSE))</f>
        <v>東西線かぶと駅</v>
      </c>
      <c r="M161" s="21">
        <f>IF(VLOOKUP(A161,'DB（シナリオ）'!$A$2:$R$217,13,FALSE)="","",VLOOKUP(A161,'DB（シナリオ）'!$A$2:$R$217,13,FALSE))</f>
        <v>30</v>
      </c>
      <c r="N161" s="21" t="str">
        <f>IF(VLOOKUP(A161,'DB（シナリオ）'!$A$2:$R$217,15,FALSE)="","",VLOOKUP(A161,'DB（シナリオ）'!$A$2:$R$217,15,FALSE))</f>
        <v>夫、息子（12歳）</v>
      </c>
      <c r="O161" s="21" t="str">
        <f>IF(VLOOKUP(A161,'DB（シナリオ）'!$A$2:$R$217,16,FALSE)="","",VLOOKUP(A161,'DB（シナリオ）'!$A$2:$R$217,16,FALSE))</f>
        <v>全員無事</v>
      </c>
      <c r="P161" s="21" t="str">
        <f>IF(VLOOKUP(A161,'DB（シナリオ）'!$A$2:$R$217,17,FALSE)="","",VLOOKUP(A161,'DB（シナリオ）'!$A$2:$R$217,17,FALSE))</f>
        <v/>
      </c>
      <c r="Q161" s="26" t="str">
        <f>IF(VLOOKUP(A161,'DB（シナリオ）'!$A$2:$R$217,18,FALSE)="","",VLOOKUP(A161,'DB（シナリオ）'!$A$2:$R$217,18,FALSE))</f>
        <v/>
      </c>
    </row>
    <row r="162" spans="1:17" ht="56.25" customHeight="1" x14ac:dyDescent="0.2">
      <c r="A162" s="21">
        <f t="shared" si="2"/>
        <v>261</v>
      </c>
      <c r="B162" s="21" t="str">
        <f>IF(VLOOKUP(A162,'DB（シナリオ）'!$A$2:$R$217,2,FALSE)="","",VLOOKUP(A162,'DB（シナリオ）'!$A$2:$R$217,2,FALSE))</f>
        <v>技術部</v>
      </c>
      <c r="C162" s="22" t="str">
        <f>IF(VLOOKUP(A162,'DB（シナリオ）'!$A$2:$R$217,3,FALSE)="","",VLOOKUP(A162,'DB（シナリオ）'!$A$2:$R$217,3,FALSE))</f>
        <v>技術２課</v>
      </c>
      <c r="D162" s="21" t="str">
        <f>IF(VLOOKUP(A162,'DB（シナリオ）'!$A$2:$R$217,4,FALSE)="","",VLOOKUP(A162,'DB（シナリオ）'!$A$2:$R$217,4,FALSE))</f>
        <v>CAD担当（契約社員）</v>
      </c>
      <c r="E162" s="22" t="str">
        <f>IF(VLOOKUP(A162,'DB（シナリオ）'!$A$2:$R$217,5,FALSE)="","",VLOOKUP(A162,'DB（シナリオ）'!$A$2:$R$217,5,FALSE))</f>
        <v>森本</v>
      </c>
      <c r="F162" s="22" t="str">
        <f>IF(VLOOKUP(A162,'DB（シナリオ）'!$A$2:$R$217,6,FALSE)="","",VLOOKUP(A162,'DB（シナリオ）'!$A$2:$R$217,6,FALSE))</f>
        <v>女</v>
      </c>
      <c r="G162" s="22">
        <f>IF(VLOOKUP(A162,'DB（シナリオ）'!$A$2:$R$217,7,FALSE)="","",VLOOKUP(A162,'DB（シナリオ）'!$A$2:$R$217,7,FALSE))</f>
        <v>30</v>
      </c>
      <c r="H162" s="45" t="s">
        <v>1689</v>
      </c>
      <c r="I162" s="21" t="str">
        <f>IF(VLOOKUP(A162,'DB（シナリオ）'!$A$2:$R$217,9,FALSE)="","",VLOOKUP(A162,'DB（シナリオ）'!$A$2:$R$217,9,FALSE))</f>
        <v/>
      </c>
      <c r="J162" s="22" t="s">
        <v>1696</v>
      </c>
      <c r="K162" s="21" t="str">
        <f>IF(VLOOKUP(A162,'DB（シナリオ）'!$A$2:$R$217,11,FALSE)="","",VLOOKUP(A162,'DB（シナリオ）'!$A$2:$R$217,11,FALSE))</f>
        <v>にしやま市</v>
      </c>
      <c r="L162" s="21" t="str">
        <f>IF(VLOOKUP(A162,'DB（シナリオ）'!$A$2:$R$217,12,FALSE)="","",VLOOKUP(A162,'DB（シナリオ）'!$A$2:$R$217,12,FALSE))</f>
        <v>東西線ばった駅</v>
      </c>
      <c r="M162" s="21">
        <f>IF(VLOOKUP(A162,'DB（シナリオ）'!$A$2:$R$217,13,FALSE)="","",VLOOKUP(A162,'DB（シナリオ）'!$A$2:$R$217,13,FALSE))</f>
        <v>25</v>
      </c>
      <c r="N162" s="21" t="str">
        <f>IF(VLOOKUP(A162,'DB（シナリオ）'!$A$2:$R$217,15,FALSE)="","",VLOOKUP(A162,'DB（シナリオ）'!$A$2:$R$217,15,FALSE))</f>
        <v>夫</v>
      </c>
      <c r="O162" s="21" t="str">
        <f>IF(VLOOKUP(A162,'DB（シナリオ）'!$A$2:$R$217,16,FALSE)="","",VLOOKUP(A162,'DB（シナリオ）'!$A$2:$R$217,16,FALSE))</f>
        <v>無事</v>
      </c>
      <c r="P162" s="21" t="str">
        <f>IF(VLOOKUP(A162,'DB（シナリオ）'!$A$2:$R$217,17,FALSE)="","",VLOOKUP(A162,'DB（シナリオ）'!$A$2:$R$217,17,FALSE))</f>
        <v/>
      </c>
      <c r="Q162" s="26" t="str">
        <f>IF(VLOOKUP(A162,'DB（シナリオ）'!$A$2:$R$217,18,FALSE)="","",VLOOKUP(A162,'DB（シナリオ）'!$A$2:$R$217,18,FALSE))</f>
        <v/>
      </c>
    </row>
    <row r="163" spans="1:17" ht="56.25" customHeight="1" x14ac:dyDescent="0.2">
      <c r="A163" s="21">
        <f t="shared" si="2"/>
        <v>262</v>
      </c>
      <c r="B163" s="21" t="str">
        <f>IF(VLOOKUP(A163,'DB（シナリオ）'!$A$2:$R$217,2,FALSE)="","",VLOOKUP(A163,'DB（シナリオ）'!$A$2:$R$217,2,FALSE))</f>
        <v>技術部</v>
      </c>
      <c r="C163" s="22" t="str">
        <f>IF(VLOOKUP(A163,'DB（シナリオ）'!$A$2:$R$217,3,FALSE)="","",VLOOKUP(A163,'DB（シナリオ）'!$A$2:$R$217,3,FALSE))</f>
        <v>技術２課</v>
      </c>
      <c r="D163" s="21" t="str">
        <f>IF(VLOOKUP(A163,'DB（シナリオ）'!$A$2:$R$217,4,FALSE)="","",VLOOKUP(A163,'DB（シナリオ）'!$A$2:$R$217,4,FALSE))</f>
        <v>CAD担当（契約社員）</v>
      </c>
      <c r="E163" s="22" t="str">
        <f>IF(VLOOKUP(A163,'DB（シナリオ）'!$A$2:$R$217,5,FALSE)="","",VLOOKUP(A163,'DB（シナリオ）'!$A$2:$R$217,5,FALSE))</f>
        <v>北</v>
      </c>
      <c r="F163" s="22" t="str">
        <f>IF(VLOOKUP(A163,'DB（シナリオ）'!$A$2:$R$217,6,FALSE)="","",VLOOKUP(A163,'DB（シナリオ）'!$A$2:$R$217,6,FALSE))</f>
        <v>女</v>
      </c>
      <c r="G163" s="22">
        <f>IF(VLOOKUP(A163,'DB（シナリオ）'!$A$2:$R$217,7,FALSE)="","",VLOOKUP(A163,'DB（シナリオ）'!$A$2:$R$217,7,FALSE))</f>
        <v>29</v>
      </c>
      <c r="H163" s="45" t="s">
        <v>1689</v>
      </c>
      <c r="I163" s="21" t="str">
        <f>IF(VLOOKUP(A163,'DB（シナリオ）'!$A$2:$R$217,9,FALSE)="","",VLOOKUP(A163,'DB（シナリオ）'!$A$2:$R$217,9,FALSE))</f>
        <v/>
      </c>
      <c r="J163" s="22" t="s">
        <v>1696</v>
      </c>
      <c r="K163" s="21" t="str">
        <f>IF(VLOOKUP(A163,'DB（シナリオ）'!$A$2:$R$217,11,FALSE)="","",VLOOKUP(A163,'DB（シナリオ）'!$A$2:$R$217,11,FALSE))</f>
        <v>はまべ市</v>
      </c>
      <c r="L163" s="21" t="str">
        <f>IF(VLOOKUP(A163,'DB（シナリオ）'!$A$2:$R$217,12,FALSE)="","",VLOOKUP(A163,'DB（シナリオ）'!$A$2:$R$217,12,FALSE))</f>
        <v>東西線かぶと駅</v>
      </c>
      <c r="M163" s="21">
        <f>IF(VLOOKUP(A163,'DB（シナリオ）'!$A$2:$R$217,13,FALSE)="","",VLOOKUP(A163,'DB（シナリオ）'!$A$2:$R$217,13,FALSE))</f>
        <v>30</v>
      </c>
      <c r="N163" s="21" t="str">
        <f>IF(VLOOKUP(A163,'DB（シナリオ）'!$A$2:$R$217,15,FALSE)="","",VLOOKUP(A163,'DB（シナリオ）'!$A$2:$R$217,15,FALSE))</f>
        <v>独身、一人暮らし</v>
      </c>
      <c r="O163" s="21" t="str">
        <f>IF(VLOOKUP(A163,'DB（シナリオ）'!$A$2:$R$217,16,FALSE)="","",VLOOKUP(A163,'DB（シナリオ）'!$A$2:$R$217,16,FALSE))</f>
        <v/>
      </c>
      <c r="P163" s="21" t="str">
        <f>IF(VLOOKUP(A163,'DB（シナリオ）'!$A$2:$R$217,17,FALSE)="","",VLOOKUP(A163,'DB（シナリオ）'!$A$2:$R$217,17,FALSE))</f>
        <v/>
      </c>
      <c r="Q163" s="26" t="str">
        <f>IF(VLOOKUP(A163,'DB（シナリオ）'!$A$2:$R$217,18,FALSE)="","",VLOOKUP(A163,'DB（シナリオ）'!$A$2:$R$217,18,FALSE))</f>
        <v/>
      </c>
    </row>
    <row r="164" spans="1:17" ht="56.25" customHeight="1" x14ac:dyDescent="0.2">
      <c r="A164" s="21">
        <f t="shared" si="2"/>
        <v>263</v>
      </c>
      <c r="B164" s="21" t="str">
        <f>IF(VLOOKUP(A164,'DB（シナリオ）'!$A$2:$R$217,2,FALSE)="","",VLOOKUP(A164,'DB（シナリオ）'!$A$2:$R$217,2,FALSE))</f>
        <v>技術部</v>
      </c>
      <c r="C164" s="22" t="str">
        <f>IF(VLOOKUP(A164,'DB（シナリオ）'!$A$2:$R$217,3,FALSE)="","",VLOOKUP(A164,'DB（シナリオ）'!$A$2:$R$217,3,FALSE))</f>
        <v>技術２課</v>
      </c>
      <c r="D164" s="21" t="str">
        <f>IF(VLOOKUP(A164,'DB（シナリオ）'!$A$2:$R$217,4,FALSE)="","",VLOOKUP(A164,'DB（シナリオ）'!$A$2:$R$217,4,FALSE))</f>
        <v>CAD担当（契約社員）</v>
      </c>
      <c r="E164" s="22" t="str">
        <f>IF(VLOOKUP(A164,'DB（シナリオ）'!$A$2:$R$217,5,FALSE)="","",VLOOKUP(A164,'DB（シナリオ）'!$A$2:$R$217,5,FALSE))</f>
        <v>赤羽</v>
      </c>
      <c r="F164" s="22" t="str">
        <f>IF(VLOOKUP(A164,'DB（シナリオ）'!$A$2:$R$217,6,FALSE)="","",VLOOKUP(A164,'DB（シナリオ）'!$A$2:$R$217,6,FALSE))</f>
        <v>女</v>
      </c>
      <c r="G164" s="22">
        <f>IF(VLOOKUP(A164,'DB（シナリオ）'!$A$2:$R$217,7,FALSE)="","",VLOOKUP(A164,'DB（シナリオ）'!$A$2:$R$217,7,FALSE))</f>
        <v>25</v>
      </c>
      <c r="H164" s="45" t="str">
        <f>IF(VLOOKUP(A164,'DB（シナリオ）'!$A$2:$R$217,8,FALSE)="","",VLOOKUP(A164,'DB（シナリオ）'!$A$2:$R$217,8,FALSE))</f>
        <v>在館</v>
      </c>
      <c r="I164" s="21" t="str">
        <f>IF(VLOOKUP(A164,'DB（シナリオ）'!$A$2:$R$217,9,FALSE)="","",VLOOKUP(A164,'DB（シナリオ）'!$A$2:$R$217,9,FALSE))</f>
        <v/>
      </c>
      <c r="J164" s="22" t="str">
        <f>IF(VLOOKUP(A164,'DB（シナリオ）'!$A$2:$R$217,10,FALSE)="","",VLOOKUP(A164,'DB（シナリオ）'!$A$2:$R$217,10,FALSE))</f>
        <v>社内におり、無事</v>
      </c>
      <c r="K164" s="21" t="str">
        <f>IF(VLOOKUP(A164,'DB（シナリオ）'!$A$2:$R$217,11,FALSE)="","",VLOOKUP(A164,'DB（シナリオ）'!$A$2:$R$217,11,FALSE))</f>
        <v>ひがしの市</v>
      </c>
      <c r="L164" s="21" t="str">
        <f>IF(VLOOKUP(A164,'DB（シナリオ）'!$A$2:$R$217,12,FALSE)="","",VLOOKUP(A164,'DB（シナリオ）'!$A$2:$R$217,12,FALSE))</f>
        <v>南北線たい駅</v>
      </c>
      <c r="M164" s="21">
        <f>IF(VLOOKUP(A164,'DB（シナリオ）'!$A$2:$R$217,13,FALSE)="","",VLOOKUP(A164,'DB（シナリオ）'!$A$2:$R$217,13,FALSE))</f>
        <v>7</v>
      </c>
      <c r="N164" s="21" t="str">
        <f>IF(VLOOKUP(A164,'DB（シナリオ）'!$A$2:$R$217,15,FALSE)="","",VLOOKUP(A164,'DB（シナリオ）'!$A$2:$R$217,15,FALSE))</f>
        <v>独身、一人暮らし</v>
      </c>
      <c r="O164" s="21" t="str">
        <f>IF(VLOOKUP(A164,'DB（シナリオ）'!$A$2:$R$217,16,FALSE)="","",VLOOKUP(A164,'DB（シナリオ）'!$A$2:$R$217,16,FALSE))</f>
        <v/>
      </c>
      <c r="P164" s="21" t="str">
        <f>IF(VLOOKUP(A164,'DB（シナリオ）'!$A$2:$R$217,17,FALSE)="","",VLOOKUP(A164,'DB（シナリオ）'!$A$2:$R$217,17,FALSE))</f>
        <v/>
      </c>
      <c r="Q164" s="26" t="str">
        <f>IF(VLOOKUP(A164,'DB（シナリオ）'!$A$2:$R$217,18,FALSE)="","",VLOOKUP(A164,'DB（シナリオ）'!$A$2:$R$217,18,FALSE))</f>
        <v/>
      </c>
    </row>
    <row r="165" spans="1:17" ht="56.25" customHeight="1" x14ac:dyDescent="0.2">
      <c r="A165" s="21">
        <f t="shared" si="2"/>
        <v>264</v>
      </c>
      <c r="B165" s="21" t="str">
        <f>IF(VLOOKUP(A165,'DB（シナリオ）'!$A$2:$R$217,2,FALSE)="","",VLOOKUP(A165,'DB（シナリオ）'!$A$2:$R$217,2,FALSE))</f>
        <v>品質保証部</v>
      </c>
      <c r="C165" s="22" t="str">
        <f>IF(VLOOKUP(A165,'DB（シナリオ）'!$A$2:$R$217,3,FALSE)="","",VLOOKUP(A165,'DB（シナリオ）'!$A$2:$R$217,3,FALSE))</f>
        <v/>
      </c>
      <c r="D165" s="21" t="str">
        <f>IF(VLOOKUP(A165,'DB（シナリオ）'!$A$2:$R$217,4,FALSE)="","",VLOOKUP(A165,'DB（シナリオ）'!$A$2:$R$217,4,FALSE))</f>
        <v>部長【対策本部】</v>
      </c>
      <c r="E165" s="22" t="str">
        <f>IF(VLOOKUP(A165,'DB（シナリオ）'!$A$2:$R$217,5,FALSE)="","",VLOOKUP(A165,'DB（シナリオ）'!$A$2:$R$217,5,FALSE))</f>
        <v>矢野</v>
      </c>
      <c r="F165" s="22" t="str">
        <f>IF(VLOOKUP(A165,'DB（シナリオ）'!$A$2:$R$217,6,FALSE)="","",VLOOKUP(A165,'DB（シナリオ）'!$A$2:$R$217,6,FALSE))</f>
        <v>男</v>
      </c>
      <c r="G165" s="22">
        <f>IF(VLOOKUP(A165,'DB（シナリオ）'!$A$2:$R$217,7,FALSE)="","",VLOOKUP(A165,'DB（シナリオ）'!$A$2:$R$217,7,FALSE))</f>
        <v>58</v>
      </c>
      <c r="H165" s="45" t="str">
        <f>IF(VLOOKUP(A165,'DB（シナリオ）'!$A$2:$R$217,8,FALSE)="","",VLOOKUP(A165,'DB（シナリオ）'!$A$2:$R$217,8,FALSE))</f>
        <v>在館</v>
      </c>
      <c r="I165" s="21" t="str">
        <f>IF(VLOOKUP(A165,'DB（シナリオ）'!$A$2:$R$217,9,FALSE)="","",VLOOKUP(A165,'DB（シナリオ）'!$A$2:$R$217,9,FALSE))</f>
        <v/>
      </c>
      <c r="J165" s="22" t="str">
        <f>IF(VLOOKUP(A165,'DB（シナリオ）'!$A$2:$R$217,10,FALSE)="","",VLOOKUP(A165,'DB（シナリオ）'!$A$2:$R$217,10,FALSE))</f>
        <v>社内におり、無事</v>
      </c>
      <c r="K165" s="21" t="str">
        <f>IF(VLOOKUP(A165,'DB（シナリオ）'!$A$2:$R$217,11,FALSE)="","",VLOOKUP(A165,'DB（シナリオ）'!$A$2:$R$217,11,FALSE))</f>
        <v>ひがしの市</v>
      </c>
      <c r="L165" s="21" t="str">
        <f>IF(VLOOKUP(A165,'DB（シナリオ）'!$A$2:$R$217,12,FALSE)="","",VLOOKUP(A165,'DB（シナリオ）'!$A$2:$R$217,12,FALSE))</f>
        <v>東西線クマ駅</v>
      </c>
      <c r="M165" s="21">
        <f>IF(VLOOKUP(A165,'DB（シナリオ）'!$A$2:$R$217,13,FALSE)="","",VLOOKUP(A165,'DB（シナリオ）'!$A$2:$R$217,13,FALSE))</f>
        <v>22</v>
      </c>
      <c r="N165" s="21" t="str">
        <f>IF(VLOOKUP(A165,'DB（シナリオ）'!$A$2:$R$217,15,FALSE)="","",VLOOKUP(A165,'DB（シナリオ）'!$A$2:$R$217,15,FALSE))</f>
        <v>妻、娘(20崔）</v>
      </c>
      <c r="O165" s="21" t="str">
        <f>IF(VLOOKUP(A165,'DB（シナリオ）'!$A$2:$R$217,16,FALSE)="","",VLOOKUP(A165,'DB（シナリオ）'!$A$2:$R$217,16,FALSE))</f>
        <v>全員無事</v>
      </c>
      <c r="P165" s="21" t="str">
        <f>IF(VLOOKUP(A165,'DB（シナリオ）'!$A$2:$R$217,17,FALSE)="","",VLOOKUP(A165,'DB（シナリオ）'!$A$2:$R$217,17,FALSE))</f>
        <v/>
      </c>
      <c r="Q165" s="26" t="str">
        <f>IF(VLOOKUP(A165,'DB（シナリオ）'!$A$2:$R$217,18,FALSE)="","",VLOOKUP(A165,'DB（シナリオ）'!$A$2:$R$217,18,FALSE))</f>
        <v/>
      </c>
    </row>
    <row r="166" spans="1:17" ht="56.25" customHeight="1" x14ac:dyDescent="0.2">
      <c r="A166" s="21">
        <f t="shared" si="2"/>
        <v>265</v>
      </c>
      <c r="B166" s="21" t="str">
        <f>IF(VLOOKUP(A166,'DB（シナリオ）'!$A$2:$R$217,2,FALSE)="","",VLOOKUP(A166,'DB（シナリオ）'!$A$2:$R$217,2,FALSE))</f>
        <v>品質保証部</v>
      </c>
      <c r="C166" s="22" t="str">
        <f>IF(VLOOKUP(A166,'DB（シナリオ）'!$A$2:$R$217,3,FALSE)="","",VLOOKUP(A166,'DB（シナリオ）'!$A$2:$R$217,3,FALSE))</f>
        <v>品質保証課</v>
      </c>
      <c r="D166" s="21" t="str">
        <f>IF(VLOOKUP(A166,'DB（シナリオ）'!$A$2:$R$217,4,FALSE)="","",VLOOKUP(A166,'DB（シナリオ）'!$A$2:$R$217,4,FALSE))</f>
        <v>課長</v>
      </c>
      <c r="E166" s="22" t="str">
        <f>IF(VLOOKUP(A166,'DB（シナリオ）'!$A$2:$R$217,5,FALSE)="","",VLOOKUP(A166,'DB（シナリオ）'!$A$2:$R$217,5,FALSE))</f>
        <v>岩手</v>
      </c>
      <c r="F166" s="22" t="str">
        <f>IF(VLOOKUP(A166,'DB（シナリオ）'!$A$2:$R$217,6,FALSE)="","",VLOOKUP(A166,'DB（シナリオ）'!$A$2:$R$217,6,FALSE))</f>
        <v>男</v>
      </c>
      <c r="G166" s="22">
        <f>IF(VLOOKUP(A166,'DB（シナリオ）'!$A$2:$R$217,7,FALSE)="","",VLOOKUP(A166,'DB（シナリオ）'!$A$2:$R$217,7,FALSE))</f>
        <v>55</v>
      </c>
      <c r="H166" s="45" t="str">
        <f>IF(VLOOKUP(A166,'DB（シナリオ）'!$A$2:$R$217,8,FALSE)="","",VLOOKUP(A166,'DB（シナリオ）'!$A$2:$R$217,8,FALSE))</f>
        <v>外出中</v>
      </c>
      <c r="I166" s="21" t="str">
        <f>IF(VLOOKUP(A166,'DB（シナリオ）'!$A$2:$R$217,9,FALSE)="","",VLOOKUP(A166,'DB（シナリオ）'!$A$2:$R$217,9,FALSE))</f>
        <v/>
      </c>
      <c r="J166" s="22" t="str">
        <f>IF(VLOOKUP(A166,'DB（シナリオ）'!$A$2:$R$217,10,FALSE)="","",VLOOKUP(A166,'DB（シナリオ）'!$A$2:$R$217,10,FALSE))</f>
        <v>外出先で被災、無事</v>
      </c>
      <c r="K166" s="21" t="str">
        <f>IF(VLOOKUP(A166,'DB（シナリオ）'!$A$2:$R$217,11,FALSE)="","",VLOOKUP(A166,'DB（シナリオ）'!$A$2:$R$217,11,FALSE))</f>
        <v>ひがしの市</v>
      </c>
      <c r="L166" s="21" t="str">
        <f>IF(VLOOKUP(A166,'DB（シナリオ）'!$A$2:$R$217,12,FALSE)="","",VLOOKUP(A166,'DB（シナリオ）'!$A$2:$R$217,12,FALSE))</f>
        <v>東西線クマ駅</v>
      </c>
      <c r="M166" s="21">
        <f>IF(VLOOKUP(A166,'DB（シナリオ）'!$A$2:$R$217,13,FALSE)="","",VLOOKUP(A166,'DB（シナリオ）'!$A$2:$R$217,13,FALSE))</f>
        <v>22</v>
      </c>
      <c r="N166" s="21" t="str">
        <f>IF(VLOOKUP(A166,'DB（シナリオ）'!$A$2:$R$217,15,FALSE)="","",VLOOKUP(A166,'DB（シナリオ）'!$A$2:$R$217,15,FALSE))</f>
        <v>妻・息子（15歳）</v>
      </c>
      <c r="O166" s="21" t="str">
        <f>IF(VLOOKUP(A166,'DB（シナリオ）'!$A$2:$R$217,16,FALSE)="","",VLOOKUP(A166,'DB（シナリオ）'!$A$2:$R$217,16,FALSE))</f>
        <v>全員無事</v>
      </c>
      <c r="P166" s="21" t="str">
        <f>IF(VLOOKUP(A166,'DB（シナリオ）'!$A$2:$R$217,17,FALSE)="","",VLOOKUP(A166,'DB（シナリオ）'!$A$2:$R$217,17,FALSE))</f>
        <v/>
      </c>
      <c r="Q166" s="26" t="str">
        <f>IF(VLOOKUP(A166,'DB（シナリオ）'!$A$2:$R$217,18,FALSE)="","",VLOOKUP(A166,'DB（シナリオ）'!$A$2:$R$217,18,FALSE))</f>
        <v/>
      </c>
    </row>
    <row r="167" spans="1:17" ht="56.25" customHeight="1" x14ac:dyDescent="0.2">
      <c r="A167" s="21">
        <f t="shared" si="2"/>
        <v>266</v>
      </c>
      <c r="B167" s="21" t="str">
        <f>IF(VLOOKUP(A167,'DB（シナリオ）'!$A$2:$R$217,2,FALSE)="","",VLOOKUP(A167,'DB（シナリオ）'!$A$2:$R$217,2,FALSE))</f>
        <v>品質保証部</v>
      </c>
      <c r="C167" s="22" t="str">
        <f>IF(VLOOKUP(A167,'DB（シナリオ）'!$A$2:$R$217,3,FALSE)="","",VLOOKUP(A167,'DB（シナリオ）'!$A$2:$R$217,3,FALSE))</f>
        <v>品質保証課</v>
      </c>
      <c r="D167" s="21" t="str">
        <f>IF(VLOOKUP(A167,'DB（シナリオ）'!$A$2:$R$217,4,FALSE)="","",VLOOKUP(A167,'DB（シナリオ）'!$A$2:$R$217,4,FALSE))</f>
        <v/>
      </c>
      <c r="E167" s="22" t="str">
        <f>IF(VLOOKUP(A167,'DB（シナリオ）'!$A$2:$R$217,5,FALSE)="","",VLOOKUP(A167,'DB（シナリオ）'!$A$2:$R$217,5,FALSE))</f>
        <v>青森</v>
      </c>
      <c r="F167" s="22" t="str">
        <f>IF(VLOOKUP(A167,'DB（シナリオ）'!$A$2:$R$217,6,FALSE)="","",VLOOKUP(A167,'DB（シナリオ）'!$A$2:$R$217,6,FALSE))</f>
        <v>男</v>
      </c>
      <c r="G167" s="22">
        <f>IF(VLOOKUP(A167,'DB（シナリオ）'!$A$2:$R$217,7,FALSE)="","",VLOOKUP(A167,'DB（シナリオ）'!$A$2:$R$217,7,FALSE))</f>
        <v>50</v>
      </c>
      <c r="H167" s="45" t="str">
        <f>IF(VLOOKUP(A167,'DB（シナリオ）'!$A$2:$R$217,8,FALSE)="","",VLOOKUP(A167,'DB（シナリオ）'!$A$2:$R$217,8,FALSE))</f>
        <v>外出中</v>
      </c>
      <c r="I167" s="21" t="str">
        <f>IF(VLOOKUP(A167,'DB（シナリオ）'!$A$2:$R$217,9,FALSE)="","",VLOOKUP(A167,'DB（シナリオ）'!$A$2:$R$217,9,FALSE))</f>
        <v/>
      </c>
      <c r="J167" s="22" t="str">
        <f>IF(VLOOKUP(A167,'DB（シナリオ）'!$A$2:$R$217,10,FALSE)="","",VLOOKUP(A167,'DB（シナリオ）'!$A$2:$R$217,10,FALSE))</f>
        <v>外出先で被災、軽傷を負うも、無事</v>
      </c>
      <c r="K167" s="21" t="str">
        <f>IF(VLOOKUP(A167,'DB（シナリオ）'!$A$2:$R$217,11,FALSE)="","",VLOOKUP(A167,'DB（シナリオ）'!$A$2:$R$217,11,FALSE))</f>
        <v>ひがしの市</v>
      </c>
      <c r="L167" s="21" t="str">
        <f>IF(VLOOKUP(A167,'DB（シナリオ）'!$A$2:$R$217,12,FALSE)="","",VLOOKUP(A167,'DB（シナリオ）'!$A$2:$R$217,12,FALSE))</f>
        <v>東西線リス駅</v>
      </c>
      <c r="M167" s="21">
        <f>IF(VLOOKUP(A167,'DB（シナリオ）'!$A$2:$R$217,13,FALSE)="","",VLOOKUP(A167,'DB（シナリオ）'!$A$2:$R$217,13,FALSE))</f>
        <v>5</v>
      </c>
      <c r="N167" s="21" t="str">
        <f>IF(VLOOKUP(A167,'DB（シナリオ）'!$A$2:$R$217,15,FALSE)="","",VLOOKUP(A167,'DB（シナリオ）'!$A$2:$R$217,15,FALSE))</f>
        <v>妻・息子（15歳）</v>
      </c>
      <c r="O167" s="21" t="str">
        <f>IF(VLOOKUP(A167,'DB（シナリオ）'!$A$2:$R$217,16,FALSE)="","",VLOOKUP(A167,'DB（シナリオ）'!$A$2:$R$217,16,FALSE))</f>
        <v>全員無事</v>
      </c>
      <c r="P167" s="21" t="str">
        <f>IF(VLOOKUP(A167,'DB（シナリオ）'!$A$2:$R$217,17,FALSE)="","",VLOOKUP(A167,'DB（シナリオ）'!$A$2:$R$217,17,FALSE))</f>
        <v/>
      </c>
      <c r="Q167" s="26" t="str">
        <f>IF(VLOOKUP(A167,'DB（シナリオ）'!$A$2:$R$217,18,FALSE)="","",VLOOKUP(A167,'DB（シナリオ）'!$A$2:$R$217,18,FALSE))</f>
        <v/>
      </c>
    </row>
    <row r="168" spans="1:17" ht="56.25" customHeight="1" x14ac:dyDescent="0.2">
      <c r="A168" s="21">
        <f t="shared" si="2"/>
        <v>267</v>
      </c>
      <c r="B168" s="21" t="str">
        <f>IF(VLOOKUP(A168,'DB（シナリオ）'!$A$2:$R$217,2,FALSE)="","",VLOOKUP(A168,'DB（シナリオ）'!$A$2:$R$217,2,FALSE))</f>
        <v>品質保証部</v>
      </c>
      <c r="C168" s="22" t="str">
        <f>IF(VLOOKUP(A168,'DB（シナリオ）'!$A$2:$R$217,3,FALSE)="","",VLOOKUP(A168,'DB（シナリオ）'!$A$2:$R$217,3,FALSE))</f>
        <v>品質保証課</v>
      </c>
      <c r="D168" s="21" t="str">
        <f>IF(VLOOKUP(A168,'DB（シナリオ）'!$A$2:$R$217,4,FALSE)="","",VLOOKUP(A168,'DB（シナリオ）'!$A$2:$R$217,4,FALSE))</f>
        <v/>
      </c>
      <c r="E168" s="22" t="str">
        <f>IF(VLOOKUP(A168,'DB（シナリオ）'!$A$2:$R$217,5,FALSE)="","",VLOOKUP(A168,'DB（シナリオ）'!$A$2:$R$217,5,FALSE))</f>
        <v>秋田</v>
      </c>
      <c r="F168" s="22" t="str">
        <f>IF(VLOOKUP(A168,'DB（シナリオ）'!$A$2:$R$217,6,FALSE)="","",VLOOKUP(A168,'DB（シナリオ）'!$A$2:$R$217,6,FALSE))</f>
        <v>男</v>
      </c>
      <c r="G168" s="22">
        <f>IF(VLOOKUP(A168,'DB（シナリオ）'!$A$2:$R$217,7,FALSE)="","",VLOOKUP(A168,'DB（シナリオ）'!$A$2:$R$217,7,FALSE))</f>
        <v>50</v>
      </c>
      <c r="H168" s="45" t="str">
        <f>IF(VLOOKUP(A168,'DB（シナリオ）'!$A$2:$R$217,8,FALSE)="","",VLOOKUP(A168,'DB（シナリオ）'!$A$2:$R$217,8,FALSE))</f>
        <v>在館</v>
      </c>
      <c r="I168" s="21" t="str">
        <f>IF(VLOOKUP(A168,'DB（シナリオ）'!$A$2:$R$217,9,FALSE)="","",VLOOKUP(A168,'DB（シナリオ）'!$A$2:$R$217,9,FALSE))</f>
        <v/>
      </c>
      <c r="J168" s="22" t="str">
        <f>IF(VLOOKUP(A168,'DB（シナリオ）'!$A$2:$R$217,10,FALSE)="","",VLOOKUP(A168,'DB（シナリオ）'!$A$2:$R$217,10,FALSE))</f>
        <v>社内におり、無事</v>
      </c>
      <c r="K168" s="21" t="str">
        <f>IF(VLOOKUP(A168,'DB（シナリオ）'!$A$2:$R$217,11,FALSE)="","",VLOOKUP(A168,'DB（シナリオ）'!$A$2:$R$217,11,FALSE))</f>
        <v>はまべ市</v>
      </c>
      <c r="L168" s="21" t="str">
        <f>IF(VLOOKUP(A168,'DB（シナリオ）'!$A$2:$R$217,12,FALSE)="","",VLOOKUP(A168,'DB（シナリオ）'!$A$2:$R$217,12,FALSE))</f>
        <v>東西線かぶと駅</v>
      </c>
      <c r="M168" s="21">
        <f>IF(VLOOKUP(A168,'DB（シナリオ）'!$A$2:$R$217,13,FALSE)="","",VLOOKUP(A168,'DB（シナリオ）'!$A$2:$R$217,13,FALSE))</f>
        <v>30</v>
      </c>
      <c r="N168" s="21" t="str">
        <f>IF(VLOOKUP(A168,'DB（シナリオ）'!$A$2:$R$217,15,FALSE)="","",VLOOKUP(A168,'DB（シナリオ）'!$A$2:$R$217,15,FALSE))</f>
        <v>妻、息子（大学2年生、仙台で一人暮らし）</v>
      </c>
      <c r="O168" s="21" t="str">
        <f>IF(VLOOKUP(A168,'DB（シナリオ）'!$A$2:$R$217,16,FALSE)="","",VLOOKUP(A168,'DB（シナリオ）'!$A$2:$R$217,16,FALSE))</f>
        <v>妻：自宅で被災、軽傷だが無事。息子：仙台で無事。</v>
      </c>
      <c r="P168" s="21" t="str">
        <f>IF(VLOOKUP(A168,'DB（シナリオ）'!$A$2:$R$217,17,FALSE)="","",VLOOKUP(A168,'DB（シナリオ）'!$A$2:$R$217,17,FALSE))</f>
        <v/>
      </c>
      <c r="Q168" s="26" t="str">
        <f>IF(VLOOKUP(A168,'DB（シナリオ）'!$A$2:$R$217,18,FALSE)="","",VLOOKUP(A168,'DB（シナリオ）'!$A$2:$R$217,18,FALSE))</f>
        <v>週3回の人工透析が必要</v>
      </c>
    </row>
    <row r="169" spans="1:17" ht="56.25" customHeight="1" x14ac:dyDescent="0.2">
      <c r="A169" s="21">
        <f t="shared" si="2"/>
        <v>268</v>
      </c>
      <c r="B169" s="21" t="str">
        <f>IF(VLOOKUP(A169,'DB（シナリオ）'!$A$2:$R$217,2,FALSE)="","",VLOOKUP(A169,'DB（シナリオ）'!$A$2:$R$217,2,FALSE))</f>
        <v>品質保証部</v>
      </c>
      <c r="C169" s="22" t="str">
        <f>IF(VLOOKUP(A169,'DB（シナリオ）'!$A$2:$R$217,3,FALSE)="","",VLOOKUP(A169,'DB（シナリオ）'!$A$2:$R$217,3,FALSE))</f>
        <v>品質保証課</v>
      </c>
      <c r="D169" s="21" t="str">
        <f>IF(VLOOKUP(A169,'DB（シナリオ）'!$A$2:$R$217,4,FALSE)="","",VLOOKUP(A169,'DB（シナリオ）'!$A$2:$R$217,4,FALSE))</f>
        <v/>
      </c>
      <c r="E169" s="22" t="str">
        <f>IF(VLOOKUP(A169,'DB（シナリオ）'!$A$2:$R$217,5,FALSE)="","",VLOOKUP(A169,'DB（シナリオ）'!$A$2:$R$217,5,FALSE))</f>
        <v>栃木</v>
      </c>
      <c r="F169" s="22" t="str">
        <f>IF(VLOOKUP(A169,'DB（シナリオ）'!$A$2:$R$217,6,FALSE)="","",VLOOKUP(A169,'DB（シナリオ）'!$A$2:$R$217,6,FALSE))</f>
        <v>男</v>
      </c>
      <c r="G169" s="22">
        <f>IF(VLOOKUP(A169,'DB（シナリオ）'!$A$2:$R$217,7,FALSE)="","",VLOOKUP(A169,'DB（シナリオ）'!$A$2:$R$217,7,FALSE))</f>
        <v>48</v>
      </c>
      <c r="H169" s="45" t="str">
        <f>IF(VLOOKUP(A169,'DB（シナリオ）'!$A$2:$R$217,8,FALSE)="","",VLOOKUP(A169,'DB（シナリオ）'!$A$2:$R$217,8,FALSE))</f>
        <v>在館</v>
      </c>
      <c r="I169" s="21" t="str">
        <f>IF(VLOOKUP(A169,'DB（シナリオ）'!$A$2:$R$217,9,FALSE)="","",VLOOKUP(A169,'DB（シナリオ）'!$A$2:$R$217,9,FALSE))</f>
        <v/>
      </c>
      <c r="J169" s="22" t="str">
        <f>IF(VLOOKUP(A169,'DB（シナリオ）'!$A$2:$R$217,10,FALSE)="","",VLOOKUP(A169,'DB（シナリオ）'!$A$2:$R$217,10,FALSE))</f>
        <v>社内におり、無事</v>
      </c>
      <c r="K169" s="21" t="str">
        <f>IF(VLOOKUP(A169,'DB（シナリオ）'!$A$2:$R$217,11,FALSE)="","",VLOOKUP(A169,'DB（シナリオ）'!$A$2:$R$217,11,FALSE))</f>
        <v>にしやま市</v>
      </c>
      <c r="L169" s="21" t="str">
        <f>IF(VLOOKUP(A169,'DB（シナリオ）'!$A$2:$R$217,12,FALSE)="","",VLOOKUP(A169,'DB（シナリオ）'!$A$2:$R$217,12,FALSE))</f>
        <v>東西線はち駅</v>
      </c>
      <c r="M169" s="21">
        <f>IF(VLOOKUP(A169,'DB（シナリオ）'!$A$2:$R$217,13,FALSE)="","",VLOOKUP(A169,'DB（シナリオ）'!$A$2:$R$217,13,FALSE))</f>
        <v>15</v>
      </c>
      <c r="N169" s="21" t="str">
        <f>IF(VLOOKUP(A169,'DB（シナリオ）'!$A$2:$R$217,15,FALSE)="","",VLOOKUP(A169,'DB（シナリオ）'!$A$2:$R$217,15,FALSE))</f>
        <v>妻（専業主婦）、娘（14歳）、息子（10歳）</v>
      </c>
      <c r="O169" s="21" t="str">
        <f>IF(VLOOKUP(A169,'DB（シナリオ）'!$A$2:$R$217,16,FALSE)="","",VLOOKUP(A169,'DB（シナリオ）'!$A$2:$R$217,16,FALSE))</f>
        <v>娘・息子は学校で無事。妻と連絡取れず</v>
      </c>
      <c r="P169" s="21" t="str">
        <f>IF(VLOOKUP(A169,'DB（シナリオ）'!$A$2:$R$217,17,FALSE)="","",VLOOKUP(A169,'DB（シナリオ）'!$A$2:$R$217,17,FALSE))</f>
        <v/>
      </c>
      <c r="Q169" s="26" t="str">
        <f>IF(VLOOKUP(A169,'DB（シナリオ）'!$A$2:$R$217,18,FALSE)="","",VLOOKUP(A169,'DB（シナリオ）'!$A$2:$R$217,18,FALSE))</f>
        <v/>
      </c>
    </row>
    <row r="170" spans="1:17" ht="56.25" customHeight="1" x14ac:dyDescent="0.2">
      <c r="A170" s="21">
        <f t="shared" si="2"/>
        <v>269</v>
      </c>
      <c r="B170" s="21" t="str">
        <f>IF(VLOOKUP(A170,'DB（シナリオ）'!$A$2:$R$217,2,FALSE)="","",VLOOKUP(A170,'DB（シナリオ）'!$A$2:$R$217,2,FALSE))</f>
        <v>品質保証部</v>
      </c>
      <c r="C170" s="22" t="str">
        <f>IF(VLOOKUP(A170,'DB（シナリオ）'!$A$2:$R$217,3,FALSE)="","",VLOOKUP(A170,'DB（シナリオ）'!$A$2:$R$217,3,FALSE))</f>
        <v>品質保証課</v>
      </c>
      <c r="D170" s="21" t="str">
        <f>IF(VLOOKUP(A170,'DB（シナリオ）'!$A$2:$R$217,4,FALSE)="","",VLOOKUP(A170,'DB（シナリオ）'!$A$2:$R$217,4,FALSE))</f>
        <v/>
      </c>
      <c r="E170" s="22" t="str">
        <f>IF(VLOOKUP(A170,'DB（シナリオ）'!$A$2:$R$217,5,FALSE)="","",VLOOKUP(A170,'DB（シナリオ）'!$A$2:$R$217,5,FALSE))</f>
        <v>副島</v>
      </c>
      <c r="F170" s="22" t="str">
        <f>IF(VLOOKUP(A170,'DB（シナリオ）'!$A$2:$R$217,6,FALSE)="","",VLOOKUP(A170,'DB（シナリオ）'!$A$2:$R$217,6,FALSE))</f>
        <v>男</v>
      </c>
      <c r="G170" s="22">
        <f>IF(VLOOKUP(A170,'DB（シナリオ）'!$A$2:$R$217,7,FALSE)="","",VLOOKUP(A170,'DB（シナリオ）'!$A$2:$R$217,7,FALSE))</f>
        <v>35</v>
      </c>
      <c r="H170" s="45" t="s">
        <v>1689</v>
      </c>
      <c r="I170" s="21" t="str">
        <f>IF(VLOOKUP(A170,'DB（シナリオ）'!$A$2:$R$217,9,FALSE)="","",VLOOKUP(A170,'DB（シナリオ）'!$A$2:$R$217,9,FALSE))</f>
        <v/>
      </c>
      <c r="J170" s="22" t="s">
        <v>1692</v>
      </c>
      <c r="K170" s="21" t="str">
        <f>IF(VLOOKUP(A170,'DB（シナリオ）'!$A$2:$R$217,11,FALSE)="","",VLOOKUP(A170,'DB（シナリオ）'!$A$2:$R$217,11,FALSE))</f>
        <v>はまべ市</v>
      </c>
      <c r="L170" s="21" t="str">
        <f>IF(VLOOKUP(A170,'DB（シナリオ）'!$A$2:$R$217,12,FALSE)="","",VLOOKUP(A170,'DB（シナリオ）'!$A$2:$R$217,12,FALSE))</f>
        <v>東西線かぶと駅</v>
      </c>
      <c r="M170" s="21">
        <f>IF(VLOOKUP(A170,'DB（シナリオ）'!$A$2:$R$217,13,FALSE)="","",VLOOKUP(A170,'DB（シナリオ）'!$A$2:$R$217,13,FALSE))</f>
        <v>30</v>
      </c>
      <c r="N170" s="21" t="str">
        <f>IF(VLOOKUP(A170,'DB（シナリオ）'!$A$2:$R$217,15,FALSE)="","",VLOOKUP(A170,'DB（シナリオ）'!$A$2:$R$217,15,FALSE))</f>
        <v>独身、一人暮らし</v>
      </c>
      <c r="O170" s="21" t="str">
        <f>IF(VLOOKUP(A170,'DB（シナリオ）'!$A$2:$R$217,16,FALSE)="","",VLOOKUP(A170,'DB（シナリオ）'!$A$2:$R$217,16,FALSE))</f>
        <v/>
      </c>
      <c r="P170" s="21" t="str">
        <f>IF(VLOOKUP(A170,'DB（シナリオ）'!$A$2:$R$217,17,FALSE)="","",VLOOKUP(A170,'DB（シナリオ）'!$A$2:$R$217,17,FALSE))</f>
        <v/>
      </c>
      <c r="Q170" s="26" t="str">
        <f>IF(VLOOKUP(A170,'DB（シナリオ）'!$A$2:$R$217,18,FALSE)="","",VLOOKUP(A170,'DB（シナリオ）'!$A$2:$R$217,18,FALSE))</f>
        <v/>
      </c>
    </row>
    <row r="171" spans="1:17" ht="56.25" customHeight="1" x14ac:dyDescent="0.2">
      <c r="A171" s="21">
        <f t="shared" si="2"/>
        <v>270</v>
      </c>
      <c r="B171" s="21" t="str">
        <f>IF(VLOOKUP(A171,'DB（シナリオ）'!$A$2:$R$217,2,FALSE)="","",VLOOKUP(A171,'DB（シナリオ）'!$A$2:$R$217,2,FALSE))</f>
        <v>品質保証部</v>
      </c>
      <c r="C171" s="22" t="str">
        <f>IF(VLOOKUP(A171,'DB（シナリオ）'!$A$2:$R$217,3,FALSE)="","",VLOOKUP(A171,'DB（シナリオ）'!$A$2:$R$217,3,FALSE))</f>
        <v>品質保証課</v>
      </c>
      <c r="D171" s="21" t="str">
        <f>IF(VLOOKUP(A171,'DB（シナリオ）'!$A$2:$R$217,4,FALSE)="","",VLOOKUP(A171,'DB（シナリオ）'!$A$2:$R$217,4,FALSE))</f>
        <v/>
      </c>
      <c r="E171" s="22" t="str">
        <f>IF(VLOOKUP(A171,'DB（シナリオ）'!$A$2:$R$217,5,FALSE)="","",VLOOKUP(A171,'DB（シナリオ）'!$A$2:$R$217,5,FALSE))</f>
        <v>石原</v>
      </c>
      <c r="F171" s="22" t="str">
        <f>IF(VLOOKUP(A171,'DB（シナリオ）'!$A$2:$R$217,6,FALSE)="","",VLOOKUP(A171,'DB（シナリオ）'!$A$2:$R$217,6,FALSE))</f>
        <v>男</v>
      </c>
      <c r="G171" s="22">
        <f>IF(VLOOKUP(A171,'DB（シナリオ）'!$A$2:$R$217,7,FALSE)="","",VLOOKUP(A171,'DB（シナリオ）'!$A$2:$R$217,7,FALSE))</f>
        <v>25</v>
      </c>
      <c r="H171" s="45" t="s">
        <v>1689</v>
      </c>
      <c r="I171" s="21" t="str">
        <f>IF(VLOOKUP(A171,'DB（シナリオ）'!$A$2:$R$217,9,FALSE)="","",VLOOKUP(A171,'DB（シナリオ）'!$A$2:$R$217,9,FALSE))</f>
        <v/>
      </c>
      <c r="J171" s="22" t="s">
        <v>1696</v>
      </c>
      <c r="K171" s="21" t="str">
        <f>IF(VLOOKUP(A171,'DB（シナリオ）'!$A$2:$R$217,11,FALSE)="","",VLOOKUP(A171,'DB（シナリオ）'!$A$2:$R$217,11,FALSE))</f>
        <v>ひがしの市</v>
      </c>
      <c r="L171" s="21" t="str">
        <f>IF(VLOOKUP(A171,'DB（シナリオ）'!$A$2:$R$217,12,FALSE)="","",VLOOKUP(A171,'DB（シナリオ）'!$A$2:$R$217,12,FALSE))</f>
        <v>南北線たい駅</v>
      </c>
      <c r="M171" s="21">
        <f>IF(VLOOKUP(A171,'DB（シナリオ）'!$A$2:$R$217,13,FALSE)="","",VLOOKUP(A171,'DB（シナリオ）'!$A$2:$R$217,13,FALSE))</f>
        <v>7</v>
      </c>
      <c r="N171" s="21" t="str">
        <f>IF(VLOOKUP(A171,'DB（シナリオ）'!$A$2:$R$217,15,FALSE)="","",VLOOKUP(A171,'DB（シナリオ）'!$A$2:$R$217,15,FALSE))</f>
        <v>独身、一人暮らし</v>
      </c>
      <c r="O171" s="21" t="str">
        <f>IF(VLOOKUP(A171,'DB（シナリオ）'!$A$2:$R$217,16,FALSE)="","",VLOOKUP(A171,'DB（シナリオ）'!$A$2:$R$217,16,FALSE))</f>
        <v/>
      </c>
      <c r="P171" s="21" t="str">
        <f>IF(VLOOKUP(A171,'DB（シナリオ）'!$A$2:$R$217,17,FALSE)="","",VLOOKUP(A171,'DB（シナリオ）'!$A$2:$R$217,17,FALSE))</f>
        <v/>
      </c>
      <c r="Q171" s="26" t="str">
        <f>IF(VLOOKUP(A171,'DB（シナリオ）'!$A$2:$R$217,18,FALSE)="","",VLOOKUP(A171,'DB（シナリオ）'!$A$2:$R$217,18,FALSE))</f>
        <v/>
      </c>
    </row>
    <row r="172" spans="1:17" ht="56.25" customHeight="1" x14ac:dyDescent="0.2">
      <c r="A172" s="21">
        <f t="shared" si="2"/>
        <v>271</v>
      </c>
      <c r="B172" s="21" t="str">
        <f>IF(VLOOKUP(A172,'DB（シナリオ）'!$A$2:$R$217,2,FALSE)="","",VLOOKUP(A172,'DB（シナリオ）'!$A$2:$R$217,2,FALSE))</f>
        <v>品質保証部</v>
      </c>
      <c r="C172" s="22" t="str">
        <f>IF(VLOOKUP(A172,'DB（シナリオ）'!$A$2:$R$217,3,FALSE)="","",VLOOKUP(A172,'DB（シナリオ）'!$A$2:$R$217,3,FALSE))</f>
        <v>顧客サポート課</v>
      </c>
      <c r="D172" s="21" t="str">
        <f>IF(VLOOKUP(A172,'DB（シナリオ）'!$A$2:$R$217,4,FALSE)="","",VLOOKUP(A172,'DB（シナリオ）'!$A$2:$R$217,4,FALSE))</f>
        <v>課長【対策本部】</v>
      </c>
      <c r="E172" s="22" t="str">
        <f>IF(VLOOKUP(A172,'DB（シナリオ）'!$A$2:$R$217,5,FALSE)="","",VLOOKUP(A172,'DB（シナリオ）'!$A$2:$R$217,5,FALSE))</f>
        <v>秋山</v>
      </c>
      <c r="F172" s="22" t="str">
        <f>IF(VLOOKUP(A172,'DB（シナリオ）'!$A$2:$R$217,6,FALSE)="","",VLOOKUP(A172,'DB（シナリオ）'!$A$2:$R$217,6,FALSE))</f>
        <v>男</v>
      </c>
      <c r="G172" s="22">
        <f>IF(VLOOKUP(A172,'DB（シナリオ）'!$A$2:$R$217,7,FALSE)="","",VLOOKUP(A172,'DB（シナリオ）'!$A$2:$R$217,7,FALSE))</f>
        <v>42</v>
      </c>
      <c r="H172" s="45" t="str">
        <f>IF(VLOOKUP(A172,'DB（シナリオ）'!$A$2:$R$217,8,FALSE)="","",VLOOKUP(A172,'DB（シナリオ）'!$A$2:$R$217,8,FALSE))</f>
        <v>在館</v>
      </c>
      <c r="I172" s="21" t="str">
        <f>IF(VLOOKUP(A172,'DB（シナリオ）'!$A$2:$R$217,9,FALSE)="","",VLOOKUP(A172,'DB（シナリオ）'!$A$2:$R$217,9,FALSE))</f>
        <v/>
      </c>
      <c r="J172" s="22" t="str">
        <f>IF(VLOOKUP(A172,'DB（シナリオ）'!$A$2:$R$217,10,FALSE)="","",VLOOKUP(A172,'DB（シナリオ）'!$A$2:$R$217,10,FALSE))</f>
        <v>社内におり、無事</v>
      </c>
      <c r="K172" s="21" t="str">
        <f>IF(VLOOKUP(A172,'DB（シナリオ）'!$A$2:$R$217,11,FALSE)="","",VLOOKUP(A172,'DB（シナリオ）'!$A$2:$R$217,11,FALSE))</f>
        <v>ひがしの市</v>
      </c>
      <c r="L172" s="21" t="str">
        <f>IF(VLOOKUP(A172,'DB（シナリオ）'!$A$2:$R$217,12,FALSE)="","",VLOOKUP(A172,'DB（シナリオ）'!$A$2:$R$217,12,FALSE))</f>
        <v>南北線まぐろ駅</v>
      </c>
      <c r="M172" s="21">
        <f>IF(VLOOKUP(A172,'DB（シナリオ）'!$A$2:$R$217,13,FALSE)="","",VLOOKUP(A172,'DB（シナリオ）'!$A$2:$R$217,13,FALSE))</f>
        <v>15</v>
      </c>
      <c r="N172" s="21" t="str">
        <f>IF(VLOOKUP(A172,'DB（シナリオ）'!$A$2:$R$217,15,FALSE)="","",VLOOKUP(A172,'DB（シナリオ）'!$A$2:$R$217,15,FALSE))</f>
        <v>独身、一人暮らし</v>
      </c>
      <c r="O172" s="21" t="str">
        <f>IF(VLOOKUP(A172,'DB（シナリオ）'!$A$2:$R$217,16,FALSE)="","",VLOOKUP(A172,'DB（シナリオ）'!$A$2:$R$217,16,FALSE))</f>
        <v/>
      </c>
      <c r="P172" s="21" t="str">
        <f>IF(VLOOKUP(A172,'DB（シナリオ）'!$A$2:$R$217,17,FALSE)="","",VLOOKUP(A172,'DB（シナリオ）'!$A$2:$R$217,17,FALSE))</f>
        <v/>
      </c>
      <c r="Q172" s="26" t="str">
        <f>IF(VLOOKUP(A172,'DB（シナリオ）'!$A$2:$R$217,18,FALSE)="","",VLOOKUP(A172,'DB（シナリオ）'!$A$2:$R$217,18,FALSE))</f>
        <v/>
      </c>
    </row>
    <row r="173" spans="1:17" ht="56.25" customHeight="1" x14ac:dyDescent="0.2">
      <c r="A173" s="21">
        <f t="shared" si="2"/>
        <v>272</v>
      </c>
      <c r="B173" s="21" t="str">
        <f>IF(VLOOKUP(A173,'DB（シナリオ）'!$A$2:$R$217,2,FALSE)="","",VLOOKUP(A173,'DB（シナリオ）'!$A$2:$R$217,2,FALSE))</f>
        <v>品質保証部</v>
      </c>
      <c r="C173" s="22" t="str">
        <f>IF(VLOOKUP(A173,'DB（シナリオ）'!$A$2:$R$217,3,FALSE)="","",VLOOKUP(A173,'DB（シナリオ）'!$A$2:$R$217,3,FALSE))</f>
        <v>顧客サポート課</v>
      </c>
      <c r="D173" s="21" t="str">
        <f>IF(VLOOKUP(A173,'DB（シナリオ）'!$A$2:$R$217,4,FALSE)="","",VLOOKUP(A173,'DB（シナリオ）'!$A$2:$R$217,4,FALSE))</f>
        <v>コールセンターSV</v>
      </c>
      <c r="E173" s="22" t="str">
        <f>IF(VLOOKUP(A173,'DB（シナリオ）'!$A$2:$R$217,5,FALSE)="","",VLOOKUP(A173,'DB（シナリオ）'!$A$2:$R$217,5,FALSE))</f>
        <v>富山</v>
      </c>
      <c r="F173" s="22" t="str">
        <f>IF(VLOOKUP(A173,'DB（シナリオ）'!$A$2:$R$217,6,FALSE)="","",VLOOKUP(A173,'DB（シナリオ）'!$A$2:$R$217,6,FALSE))</f>
        <v>男</v>
      </c>
      <c r="G173" s="22">
        <f>IF(VLOOKUP(A173,'DB（シナリオ）'!$A$2:$R$217,7,FALSE)="","",VLOOKUP(A173,'DB（シナリオ）'!$A$2:$R$217,7,FALSE))</f>
        <v>40</v>
      </c>
      <c r="H173" s="45" t="str">
        <f>IF(VLOOKUP(A173,'DB（シナリオ）'!$A$2:$R$217,8,FALSE)="","",VLOOKUP(A173,'DB（シナリオ）'!$A$2:$R$217,8,FALSE))</f>
        <v>在館</v>
      </c>
      <c r="I173" s="21" t="str">
        <f>IF(VLOOKUP(A173,'DB（シナリオ）'!$A$2:$R$217,9,FALSE)="","",VLOOKUP(A173,'DB（シナリオ）'!$A$2:$R$217,9,FALSE))</f>
        <v/>
      </c>
      <c r="J173" s="22" t="str">
        <f>IF(VLOOKUP(A173,'DB（シナリオ）'!$A$2:$R$217,10,FALSE)="","",VLOOKUP(A173,'DB（シナリオ）'!$A$2:$R$217,10,FALSE))</f>
        <v>社内におり、無事</v>
      </c>
      <c r="K173" s="21" t="str">
        <f>IF(VLOOKUP(A173,'DB（シナリオ）'!$A$2:$R$217,11,FALSE)="","",VLOOKUP(A173,'DB（シナリオ）'!$A$2:$R$217,11,FALSE))</f>
        <v>ひがしの市</v>
      </c>
      <c r="L173" s="21" t="str">
        <f>IF(VLOOKUP(A173,'DB（シナリオ）'!$A$2:$R$217,12,FALSE)="","",VLOOKUP(A173,'DB（シナリオ）'!$A$2:$R$217,12,FALSE))</f>
        <v>南北線ミカン駅</v>
      </c>
      <c r="M173" s="21">
        <f>IF(VLOOKUP(A173,'DB（シナリオ）'!$A$2:$R$217,13,FALSE)="","",VLOOKUP(A173,'DB（シナリオ）'!$A$2:$R$217,13,FALSE))</f>
        <v>8</v>
      </c>
      <c r="N173" s="21" t="str">
        <f>IF(VLOOKUP(A173,'DB（シナリオ）'!$A$2:$R$217,15,FALSE)="","",VLOOKUP(A173,'DB（シナリオ）'!$A$2:$R$217,15,FALSE))</f>
        <v>妻、娘(15歳）、息子(9歳)</v>
      </c>
      <c r="O173" s="21" t="str">
        <f>IF(VLOOKUP(A173,'DB（シナリオ）'!$A$2:$R$217,16,FALSE)="","",VLOOKUP(A173,'DB（シナリオ）'!$A$2:$R$217,16,FALSE))</f>
        <v>全員無事</v>
      </c>
      <c r="P173" s="21" t="str">
        <f>IF(VLOOKUP(A173,'DB（シナリオ）'!$A$2:$R$217,17,FALSE)="","",VLOOKUP(A173,'DB（シナリオ）'!$A$2:$R$217,17,FALSE))</f>
        <v/>
      </c>
      <c r="Q173" s="26" t="str">
        <f>IF(VLOOKUP(A173,'DB（シナリオ）'!$A$2:$R$217,18,FALSE)="","",VLOOKUP(A173,'DB（シナリオ）'!$A$2:$R$217,18,FALSE))</f>
        <v/>
      </c>
    </row>
    <row r="174" spans="1:17" ht="56.25" customHeight="1" x14ac:dyDescent="0.2">
      <c r="A174" s="21">
        <f t="shared" si="2"/>
        <v>273</v>
      </c>
      <c r="B174" s="21" t="str">
        <f>IF(VLOOKUP(A174,'DB（シナリオ）'!$A$2:$R$217,2,FALSE)="","",VLOOKUP(A174,'DB（シナリオ）'!$A$2:$R$217,2,FALSE))</f>
        <v>品質保証部</v>
      </c>
      <c r="C174" s="22" t="str">
        <f>IF(VLOOKUP(A174,'DB（シナリオ）'!$A$2:$R$217,3,FALSE)="","",VLOOKUP(A174,'DB（シナリオ）'!$A$2:$R$217,3,FALSE))</f>
        <v>顧客サポート課</v>
      </c>
      <c r="D174" s="21" t="str">
        <f>IF(VLOOKUP(A174,'DB（シナリオ）'!$A$2:$R$217,4,FALSE)="","",VLOOKUP(A174,'DB（シナリオ）'!$A$2:$R$217,4,FALSE))</f>
        <v>コールセンターSV</v>
      </c>
      <c r="E174" s="22" t="str">
        <f>IF(VLOOKUP(A174,'DB（シナリオ）'!$A$2:$R$217,5,FALSE)="","",VLOOKUP(A174,'DB（シナリオ）'!$A$2:$R$217,5,FALSE))</f>
        <v>越後</v>
      </c>
      <c r="F174" s="22" t="str">
        <f>IF(VLOOKUP(A174,'DB（シナリオ）'!$A$2:$R$217,6,FALSE)="","",VLOOKUP(A174,'DB（シナリオ）'!$A$2:$R$217,6,FALSE))</f>
        <v>女</v>
      </c>
      <c r="G174" s="22">
        <f>IF(VLOOKUP(A174,'DB（シナリオ）'!$A$2:$R$217,7,FALSE)="","",VLOOKUP(A174,'DB（シナリオ）'!$A$2:$R$217,7,FALSE))</f>
        <v>35</v>
      </c>
      <c r="H174" s="45" t="str">
        <f>IF(VLOOKUP(A174,'DB（シナリオ）'!$A$2:$R$217,8,FALSE)="","",VLOOKUP(A174,'DB（シナリオ）'!$A$2:$R$217,8,FALSE))</f>
        <v>在館</v>
      </c>
      <c r="I174" s="21" t="str">
        <f>IF(VLOOKUP(A174,'DB（シナリオ）'!$A$2:$R$217,9,FALSE)="","",VLOOKUP(A174,'DB（シナリオ）'!$A$2:$R$217,9,FALSE))</f>
        <v/>
      </c>
      <c r="J174" s="22" t="str">
        <f>IF(VLOOKUP(A174,'DB（シナリオ）'!$A$2:$R$217,10,FALSE)="","",VLOOKUP(A174,'DB（シナリオ）'!$A$2:$R$217,10,FALSE))</f>
        <v>社内におり、無事</v>
      </c>
      <c r="K174" s="21" t="str">
        <f>IF(VLOOKUP(A174,'DB（シナリオ）'!$A$2:$R$217,11,FALSE)="","",VLOOKUP(A174,'DB（シナリオ）'!$A$2:$R$217,11,FALSE))</f>
        <v>にしやま市</v>
      </c>
      <c r="L174" s="21" t="str">
        <f>IF(VLOOKUP(A174,'DB（シナリオ）'!$A$2:$R$217,12,FALSE)="","",VLOOKUP(A174,'DB（シナリオ）'!$A$2:$R$217,12,FALSE))</f>
        <v>東西線ばった駅</v>
      </c>
      <c r="M174" s="21">
        <f>IF(VLOOKUP(A174,'DB（シナリオ）'!$A$2:$R$217,13,FALSE)="","",VLOOKUP(A174,'DB（シナリオ）'!$A$2:$R$217,13,FALSE))</f>
        <v>25</v>
      </c>
      <c r="N174" s="21" t="str">
        <f>IF(VLOOKUP(A174,'DB（シナリオ）'!$A$2:$R$217,15,FALSE)="","",VLOOKUP(A174,'DB（シナリオ）'!$A$2:$R$217,15,FALSE))</f>
        <v>夫、娘（15歳）</v>
      </c>
      <c r="O174" s="21" t="str">
        <f>IF(VLOOKUP(A174,'DB（シナリオ）'!$A$2:$R$217,16,FALSE)="","",VLOOKUP(A174,'DB（シナリオ）'!$A$2:$R$217,16,FALSE))</f>
        <v>全員無事</v>
      </c>
      <c r="P174" s="21" t="str">
        <f>IF(VLOOKUP(A174,'DB（シナリオ）'!$A$2:$R$217,17,FALSE)="","",VLOOKUP(A174,'DB（シナリオ）'!$A$2:$R$217,17,FALSE))</f>
        <v/>
      </c>
      <c r="Q174" s="26" t="str">
        <f>IF(VLOOKUP(A174,'DB（シナリオ）'!$A$2:$R$217,18,FALSE)="","",VLOOKUP(A174,'DB（シナリオ）'!$A$2:$R$217,18,FALSE))</f>
        <v/>
      </c>
    </row>
    <row r="175" spans="1:17" ht="56.25" customHeight="1" x14ac:dyDescent="0.2">
      <c r="A175" s="21">
        <f t="shared" si="2"/>
        <v>274</v>
      </c>
      <c r="B175" s="21" t="str">
        <f>IF(VLOOKUP(A175,'DB（シナリオ）'!$A$2:$R$217,2,FALSE)="","",VLOOKUP(A175,'DB（シナリオ）'!$A$2:$R$217,2,FALSE))</f>
        <v>品質保証部</v>
      </c>
      <c r="C175" s="22" t="str">
        <f>IF(VLOOKUP(A175,'DB（シナリオ）'!$A$2:$R$217,3,FALSE)="","",VLOOKUP(A175,'DB（シナリオ）'!$A$2:$R$217,3,FALSE))</f>
        <v>顧客サポート課</v>
      </c>
      <c r="D175" s="21" t="str">
        <f>IF(VLOOKUP(A175,'DB（シナリオ）'!$A$2:$R$217,4,FALSE)="","",VLOOKUP(A175,'DB（シナリオ）'!$A$2:$R$217,4,FALSE))</f>
        <v>コールセンターSV</v>
      </c>
      <c r="E175" s="22" t="str">
        <f>IF(VLOOKUP(A175,'DB（シナリオ）'!$A$2:$R$217,5,FALSE)="","",VLOOKUP(A175,'DB（シナリオ）'!$A$2:$R$217,5,FALSE))</f>
        <v>松下</v>
      </c>
      <c r="F175" s="22" t="str">
        <f>IF(VLOOKUP(A175,'DB（シナリオ）'!$A$2:$R$217,6,FALSE)="","",VLOOKUP(A175,'DB（シナリオ）'!$A$2:$R$217,6,FALSE))</f>
        <v>男</v>
      </c>
      <c r="G175" s="22">
        <f>IF(VLOOKUP(A175,'DB（シナリオ）'!$A$2:$R$217,7,FALSE)="","",VLOOKUP(A175,'DB（シナリオ）'!$A$2:$R$217,7,FALSE))</f>
        <v>34</v>
      </c>
      <c r="H175" s="45" t="str">
        <f>IF(VLOOKUP(A175,'DB（シナリオ）'!$A$2:$R$217,8,FALSE)="","",VLOOKUP(A175,'DB（シナリオ）'!$A$2:$R$217,8,FALSE))</f>
        <v>在館</v>
      </c>
      <c r="I175" s="21" t="str">
        <f>IF(VLOOKUP(A175,'DB（シナリオ）'!$A$2:$R$217,9,FALSE)="","",VLOOKUP(A175,'DB（シナリオ）'!$A$2:$R$217,9,FALSE))</f>
        <v>LGBT。男性だが、外見は女性に近い。</v>
      </c>
      <c r="J175" s="22" t="str">
        <f>IF(VLOOKUP(A175,'DB（シナリオ）'!$A$2:$R$217,10,FALSE)="","",VLOOKUP(A175,'DB（シナリオ）'!$A$2:$R$217,10,FALSE))</f>
        <v>社内におり、無事</v>
      </c>
      <c r="K175" s="21" t="str">
        <f>IF(VLOOKUP(A175,'DB（シナリオ）'!$A$2:$R$217,11,FALSE)="","",VLOOKUP(A175,'DB（シナリオ）'!$A$2:$R$217,11,FALSE))</f>
        <v>にしやま市</v>
      </c>
      <c r="L175" s="21" t="str">
        <f>IF(VLOOKUP(A175,'DB（シナリオ）'!$A$2:$R$217,12,FALSE)="","",VLOOKUP(A175,'DB（シナリオ）'!$A$2:$R$217,12,FALSE))</f>
        <v>東西線こおろぎ駅</v>
      </c>
      <c r="M175" s="21">
        <f>IF(VLOOKUP(A175,'DB（シナリオ）'!$A$2:$R$217,13,FALSE)="","",VLOOKUP(A175,'DB（シナリオ）'!$A$2:$R$217,13,FALSE))</f>
        <v>20</v>
      </c>
      <c r="N175" s="21" t="str">
        <f>IF(VLOOKUP(A175,'DB（シナリオ）'!$A$2:$R$217,15,FALSE)="","",VLOOKUP(A175,'DB（シナリオ）'!$A$2:$R$217,15,FALSE))</f>
        <v>独身、一人暮らし</v>
      </c>
      <c r="O175" s="21" t="str">
        <f>IF(VLOOKUP(A175,'DB（シナリオ）'!$A$2:$R$217,16,FALSE)="","",VLOOKUP(A175,'DB（シナリオ）'!$A$2:$R$217,16,FALSE))</f>
        <v/>
      </c>
      <c r="P175" s="21" t="str">
        <f>IF(VLOOKUP(A175,'DB（シナリオ）'!$A$2:$R$217,17,FALSE)="","",VLOOKUP(A175,'DB（シナリオ）'!$A$2:$R$217,17,FALSE))</f>
        <v/>
      </c>
      <c r="Q175" s="26" t="str">
        <f>IF(VLOOKUP(A175,'DB（シナリオ）'!$A$2:$R$217,18,FALSE)="","",VLOOKUP(A175,'DB（シナリオ）'!$A$2:$R$217,18,FALSE))</f>
        <v>LGBT(戸籍・身体は男性だが、心は女性）。特に隠していない。</v>
      </c>
    </row>
    <row r="176" spans="1:17" ht="56.25" customHeight="1" x14ac:dyDescent="0.2">
      <c r="A176" s="21">
        <f t="shared" si="2"/>
        <v>275</v>
      </c>
      <c r="B176" s="21" t="str">
        <f>IF(VLOOKUP(A176,'DB（シナリオ）'!$A$2:$R$217,2,FALSE)="","",VLOOKUP(A176,'DB（シナリオ）'!$A$2:$R$217,2,FALSE))</f>
        <v>品質保証部</v>
      </c>
      <c r="C176" s="22" t="str">
        <f>IF(VLOOKUP(A176,'DB（シナリオ）'!$A$2:$R$217,3,FALSE)="","",VLOOKUP(A176,'DB（シナリオ）'!$A$2:$R$217,3,FALSE))</f>
        <v>顧客サポート課</v>
      </c>
      <c r="D176" s="21" t="str">
        <f>IF(VLOOKUP(A176,'DB（シナリオ）'!$A$2:$R$217,4,FALSE)="","",VLOOKUP(A176,'DB（シナリオ）'!$A$2:$R$217,4,FALSE))</f>
        <v>コールセンターSV</v>
      </c>
      <c r="E176" s="22" t="str">
        <f>IF(VLOOKUP(A176,'DB（シナリオ）'!$A$2:$R$217,5,FALSE)="","",VLOOKUP(A176,'DB（シナリオ）'!$A$2:$R$217,5,FALSE))</f>
        <v>馬場</v>
      </c>
      <c r="F176" s="22" t="str">
        <f>IF(VLOOKUP(A176,'DB（シナリオ）'!$A$2:$R$217,6,FALSE)="","",VLOOKUP(A176,'DB（シナリオ）'!$A$2:$R$217,6,FALSE))</f>
        <v>女</v>
      </c>
      <c r="G176" s="22">
        <f>IF(VLOOKUP(A176,'DB（シナリオ）'!$A$2:$R$217,7,FALSE)="","",VLOOKUP(A176,'DB（シナリオ）'!$A$2:$R$217,7,FALSE))</f>
        <v>28</v>
      </c>
      <c r="H176" s="45" t="str">
        <f>IF(VLOOKUP(A176,'DB（シナリオ）'!$A$2:$R$217,8,FALSE)="","",VLOOKUP(A176,'DB（シナリオ）'!$A$2:$R$217,8,FALSE))</f>
        <v>在館</v>
      </c>
      <c r="I176" s="21" t="str">
        <f>IF(VLOOKUP(A176,'DB（シナリオ）'!$A$2:$R$217,9,FALSE)="","",VLOOKUP(A176,'DB（シナリオ）'!$A$2:$R$217,9,FALSE))</f>
        <v/>
      </c>
      <c r="J176" s="22" t="str">
        <f>IF(VLOOKUP(A176,'DB（シナリオ）'!$A$2:$R$217,10,FALSE)="","",VLOOKUP(A176,'DB（シナリオ）'!$A$2:$R$217,10,FALSE))</f>
        <v>社内におり、無事</v>
      </c>
      <c r="K176" s="21" t="str">
        <f>IF(VLOOKUP(A176,'DB（シナリオ）'!$A$2:$R$217,11,FALSE)="","",VLOOKUP(A176,'DB（シナリオ）'!$A$2:$R$217,11,FALSE))</f>
        <v>ひがしの市</v>
      </c>
      <c r="L176" s="21" t="str">
        <f>IF(VLOOKUP(A176,'DB（シナリオ）'!$A$2:$R$217,12,FALSE)="","",VLOOKUP(A176,'DB（シナリオ）'!$A$2:$R$217,12,FALSE))</f>
        <v>南北線あじ駅</v>
      </c>
      <c r="M176" s="21">
        <f>IF(VLOOKUP(A176,'DB（シナリオ）'!$A$2:$R$217,13,FALSE)="","",VLOOKUP(A176,'DB（シナリオ）'!$A$2:$R$217,13,FALSE))</f>
        <v>5</v>
      </c>
      <c r="N176" s="21" t="str">
        <f>IF(VLOOKUP(A176,'DB（シナリオ）'!$A$2:$R$217,15,FALSE)="","",VLOOKUP(A176,'DB（シナリオ）'!$A$2:$R$217,15,FALSE))</f>
        <v>独身、一人暮らし</v>
      </c>
      <c r="O176" s="21" t="str">
        <f>IF(VLOOKUP(A176,'DB（シナリオ）'!$A$2:$R$217,16,FALSE)="","",VLOOKUP(A176,'DB（シナリオ）'!$A$2:$R$217,16,FALSE))</f>
        <v/>
      </c>
      <c r="P176" s="21" t="str">
        <f>IF(VLOOKUP(A176,'DB（シナリオ）'!$A$2:$R$217,17,FALSE)="","",VLOOKUP(A176,'DB（シナリオ）'!$A$2:$R$217,17,FALSE))</f>
        <v/>
      </c>
      <c r="Q176" s="26" t="str">
        <f>IF(VLOOKUP(A176,'DB（シナリオ）'!$A$2:$R$217,18,FALSE)="","",VLOOKUP(A176,'DB（シナリオ）'!$A$2:$R$217,18,FALSE))</f>
        <v/>
      </c>
    </row>
    <row r="177" spans="1:17" ht="56.25" customHeight="1" x14ac:dyDescent="0.2">
      <c r="A177" s="21">
        <f t="shared" si="2"/>
        <v>276</v>
      </c>
      <c r="B177" s="21" t="str">
        <f>IF(VLOOKUP(A177,'DB（シナリオ）'!$A$2:$R$217,2,FALSE)="","",VLOOKUP(A177,'DB（シナリオ）'!$A$2:$R$217,2,FALSE))</f>
        <v>品質保証部</v>
      </c>
      <c r="C177" s="22" t="str">
        <f>IF(VLOOKUP(A177,'DB（シナリオ）'!$A$2:$R$217,3,FALSE)="","",VLOOKUP(A177,'DB（シナリオ）'!$A$2:$R$217,3,FALSE))</f>
        <v>顧客サポート課</v>
      </c>
      <c r="D177" s="21" t="str">
        <f>IF(VLOOKUP(A177,'DB（シナリオ）'!$A$2:$R$217,4,FALSE)="","",VLOOKUP(A177,'DB（シナリオ）'!$A$2:$R$217,4,FALSE))</f>
        <v>コールセンターSV</v>
      </c>
      <c r="E177" s="22" t="str">
        <f>IF(VLOOKUP(A177,'DB（シナリオ）'!$A$2:$R$217,5,FALSE)="","",VLOOKUP(A177,'DB（シナリオ）'!$A$2:$R$217,5,FALSE))</f>
        <v>大橋</v>
      </c>
      <c r="F177" s="22" t="str">
        <f>IF(VLOOKUP(A177,'DB（シナリオ）'!$A$2:$R$217,6,FALSE)="","",VLOOKUP(A177,'DB（シナリオ）'!$A$2:$R$217,6,FALSE))</f>
        <v>女</v>
      </c>
      <c r="G177" s="22">
        <f>IF(VLOOKUP(A177,'DB（シナリオ）'!$A$2:$R$217,7,FALSE)="","",VLOOKUP(A177,'DB（シナリオ）'!$A$2:$R$217,7,FALSE))</f>
        <v>28</v>
      </c>
      <c r="H177" s="45" t="str">
        <f>IF(VLOOKUP(A177,'DB（シナリオ）'!$A$2:$R$217,8,FALSE)="","",VLOOKUP(A177,'DB（シナリオ）'!$A$2:$R$217,8,FALSE))</f>
        <v>在館</v>
      </c>
      <c r="I177" s="21" t="str">
        <f>IF(VLOOKUP(A177,'DB（シナリオ）'!$A$2:$R$217,9,FALSE)="","",VLOOKUP(A177,'DB（シナリオ）'!$A$2:$R$217,9,FALSE))</f>
        <v>妊娠８か月</v>
      </c>
      <c r="J177" s="22" t="str">
        <f>IF(VLOOKUP(A177,'DB（シナリオ）'!$A$2:$R$217,10,FALSE)="","",VLOOKUP(A177,'DB（シナリオ）'!$A$2:$R$217,10,FALSE))</f>
        <v>社内におり、無事</v>
      </c>
      <c r="K177" s="21" t="str">
        <f>IF(VLOOKUP(A177,'DB（シナリオ）'!$A$2:$R$217,11,FALSE)="","",VLOOKUP(A177,'DB（シナリオ）'!$A$2:$R$217,11,FALSE))</f>
        <v>にしやま市</v>
      </c>
      <c r="L177" s="21" t="str">
        <f>IF(VLOOKUP(A177,'DB（シナリオ）'!$A$2:$R$217,12,FALSE)="","",VLOOKUP(A177,'DB（シナリオ）'!$A$2:$R$217,12,FALSE))</f>
        <v>東西線ばった駅</v>
      </c>
      <c r="M177" s="21">
        <f>IF(VLOOKUP(A177,'DB（シナリオ）'!$A$2:$R$217,13,FALSE)="","",VLOOKUP(A177,'DB（シナリオ）'!$A$2:$R$217,13,FALSE))</f>
        <v>25</v>
      </c>
      <c r="N177" s="21" t="str">
        <f>IF(VLOOKUP(A177,'DB（シナリオ）'!$A$2:$R$217,15,FALSE)="","",VLOOKUP(A177,'DB（シナリオ）'!$A$2:$R$217,15,FALSE))</f>
        <v>夫</v>
      </c>
      <c r="O177" s="21" t="str">
        <f>IF(VLOOKUP(A177,'DB（シナリオ）'!$A$2:$R$217,16,FALSE)="","",VLOOKUP(A177,'DB（シナリオ）'!$A$2:$R$217,16,FALSE))</f>
        <v>無事</v>
      </c>
      <c r="P177" s="21" t="str">
        <f>IF(VLOOKUP(A177,'DB（シナリオ）'!$A$2:$R$217,17,FALSE)="","",VLOOKUP(A177,'DB（シナリオ）'!$A$2:$R$217,17,FALSE))</f>
        <v>妊娠８ヶ月</v>
      </c>
      <c r="Q177" s="26" t="str">
        <f>IF(VLOOKUP(A177,'DB（シナリオ）'!$A$2:$R$217,18,FALSE)="","",VLOOKUP(A177,'DB（シナリオ）'!$A$2:$R$217,18,FALSE))</f>
        <v/>
      </c>
    </row>
    <row r="178" spans="1:17" ht="69.599999999999994" customHeight="1" x14ac:dyDescent="0.2">
      <c r="A178" s="21">
        <f t="shared" si="2"/>
        <v>277</v>
      </c>
      <c r="B178" s="21" t="str">
        <f>IF(VLOOKUP(A178,'DB（シナリオ）'!$A$2:$R$217,2,FALSE)="","",VLOOKUP(A178,'DB（シナリオ）'!$A$2:$R$217,2,FALSE))</f>
        <v>品質保証部</v>
      </c>
      <c r="C178" s="22" t="str">
        <f>IF(VLOOKUP(A178,'DB（シナリオ）'!$A$2:$R$217,3,FALSE)="","",VLOOKUP(A178,'DB（シナリオ）'!$A$2:$R$217,3,FALSE))</f>
        <v>顧客サポート課</v>
      </c>
      <c r="D178" s="21" t="str">
        <f>IF(VLOOKUP(A178,'DB（シナリオ）'!$A$2:$R$217,4,FALSE)="","",VLOOKUP(A178,'DB（シナリオ）'!$A$2:$R$217,4,FALSE))</f>
        <v>コールセンターSV</v>
      </c>
      <c r="E178" s="22" t="str">
        <f>IF(VLOOKUP(A178,'DB（シナリオ）'!$A$2:$R$217,5,FALSE)="","",VLOOKUP(A178,'DB（シナリオ）'!$A$2:$R$217,5,FALSE))</f>
        <v>吉岡</v>
      </c>
      <c r="F178" s="22" t="str">
        <f>IF(VLOOKUP(A178,'DB（シナリオ）'!$A$2:$R$217,6,FALSE)="","",VLOOKUP(A178,'DB（シナリオ）'!$A$2:$R$217,6,FALSE))</f>
        <v>男</v>
      </c>
      <c r="G178" s="22">
        <f>IF(VLOOKUP(A178,'DB（シナリオ）'!$A$2:$R$217,7,FALSE)="","",VLOOKUP(A178,'DB（シナリオ）'!$A$2:$R$217,7,FALSE))</f>
        <v>25</v>
      </c>
      <c r="H178" s="45" t="str">
        <f>IF(VLOOKUP(A178,'DB（シナリオ）'!$A$2:$R$217,8,FALSE)="","",VLOOKUP(A178,'DB（シナリオ）'!$A$2:$R$217,8,FALSE))</f>
        <v>在館</v>
      </c>
      <c r="I178" s="21" t="str">
        <f>IF(VLOOKUP(A178,'DB（シナリオ）'!$A$2:$R$217,9,FALSE)="","",VLOOKUP(A178,'DB（シナリオ）'!$A$2:$R$217,9,FALSE))</f>
        <v>視覚障害</v>
      </c>
      <c r="J178" s="22" t="str">
        <f>IF(VLOOKUP(A178,'DB（シナリオ）'!$A$2:$R$217,10,FALSE)="","",VLOOKUP(A178,'DB（シナリオ）'!$A$2:$R$217,10,FALSE))</f>
        <v>社内におり、無事</v>
      </c>
      <c r="K178" s="21" t="str">
        <f>IF(VLOOKUP(A178,'DB（シナリオ）'!$A$2:$R$217,11,FALSE)="","",VLOOKUP(A178,'DB（シナリオ）'!$A$2:$R$217,11,FALSE))</f>
        <v>はまべ市</v>
      </c>
      <c r="L178" s="21" t="str">
        <f>IF(VLOOKUP(A178,'DB（シナリオ）'!$A$2:$R$217,12,FALSE)="","",VLOOKUP(A178,'DB（シナリオ）'!$A$2:$R$217,12,FALSE))</f>
        <v>南北線くじら駅</v>
      </c>
      <c r="M178" s="21">
        <f>IF(VLOOKUP(A178,'DB（シナリオ）'!$A$2:$R$217,13,FALSE)="","",VLOOKUP(A178,'DB（シナリオ）'!$A$2:$R$217,13,FALSE))</f>
        <v>20</v>
      </c>
      <c r="N178" s="21" t="str">
        <f>IF(VLOOKUP(A178,'DB（シナリオ）'!$A$2:$R$217,15,FALSE)="","",VLOOKUP(A178,'DB（シナリオ）'!$A$2:$R$217,15,FALSE))</f>
        <v>夫</v>
      </c>
      <c r="O178" s="21" t="str">
        <f>IF(VLOOKUP(A178,'DB（シナリオ）'!$A$2:$R$217,16,FALSE)="","",VLOOKUP(A178,'DB（シナリオ）'!$A$2:$R$217,16,FALSE))</f>
        <v>無事</v>
      </c>
      <c r="P178" s="21" t="str">
        <f>IF(VLOOKUP(A178,'DB（シナリオ）'!$A$2:$R$217,17,FALSE)="","",VLOOKUP(A178,'DB（シナリオ）'!$A$2:$R$217,17,FALSE))</f>
        <v>モノの輪郭がぼんやり見える程度の視力。慣れない場所を歩く場合は介助が必要。</v>
      </c>
      <c r="Q178" s="26" t="str">
        <f>IF(VLOOKUP(A178,'DB（シナリオ）'!$A$2:$R$217,18,FALSE)="","",VLOOKUP(A178,'DB（シナリオ）'!$A$2:$R$217,18,FALSE))</f>
        <v/>
      </c>
    </row>
    <row r="179" spans="1:17" ht="56.25" customHeight="1" x14ac:dyDescent="0.2">
      <c r="A179" s="21">
        <f t="shared" si="2"/>
        <v>278</v>
      </c>
      <c r="B179" s="21" t="str">
        <f>IF(VLOOKUP(A179,'DB（シナリオ）'!$A$2:$R$217,2,FALSE)="","",VLOOKUP(A179,'DB（シナリオ）'!$A$2:$R$217,2,FALSE))</f>
        <v>品質保証部</v>
      </c>
      <c r="C179" s="22" t="str">
        <f>IF(VLOOKUP(A179,'DB（シナリオ）'!$A$2:$R$217,3,FALSE)="","",VLOOKUP(A179,'DB（シナリオ）'!$A$2:$R$217,3,FALSE))</f>
        <v>顧客サポート課</v>
      </c>
      <c r="D179" s="21" t="str">
        <f>IF(VLOOKUP(A179,'DB（シナリオ）'!$A$2:$R$217,4,FALSE)="","",VLOOKUP(A179,'DB（シナリオ）'!$A$2:$R$217,4,FALSE))</f>
        <v>ｺｰﾙｾﾝﾀｰ（派遣社員）</v>
      </c>
      <c r="E179" s="22" t="str">
        <f>IF(VLOOKUP(A179,'DB（シナリオ）'!$A$2:$R$217,5,FALSE)="","",VLOOKUP(A179,'DB（シナリオ）'!$A$2:$R$217,5,FALSE))</f>
        <v>松浦</v>
      </c>
      <c r="F179" s="22" t="str">
        <f>IF(VLOOKUP(A179,'DB（シナリオ）'!$A$2:$R$217,6,FALSE)="","",VLOOKUP(A179,'DB（シナリオ）'!$A$2:$R$217,6,FALSE))</f>
        <v>女</v>
      </c>
      <c r="G179" s="22">
        <f>IF(VLOOKUP(A179,'DB（シナリオ）'!$A$2:$R$217,7,FALSE)="","",VLOOKUP(A179,'DB（シナリオ）'!$A$2:$R$217,7,FALSE))</f>
        <v>40</v>
      </c>
      <c r="H179" s="45" t="str">
        <f>IF(VLOOKUP(A179,'DB（シナリオ）'!$A$2:$R$217,8,FALSE)="","",VLOOKUP(A179,'DB（シナリオ）'!$A$2:$R$217,8,FALSE))</f>
        <v>休暇・欠勤</v>
      </c>
      <c r="I179" s="21" t="str">
        <f>IF(VLOOKUP(A179,'DB（シナリオ）'!$A$2:$R$217,9,FALSE)="","",VLOOKUP(A179,'DB（シナリオ）'!$A$2:$R$217,9,FALSE))</f>
        <v/>
      </c>
      <c r="J179" s="22" t="str">
        <f>IF(VLOOKUP(A179,'DB（シナリオ）'!$A$2:$R$217,10,FALSE)="","",VLOOKUP(A179,'DB（シナリオ）'!$A$2:$R$217,10,FALSE))</f>
        <v>自宅におり、無事</v>
      </c>
      <c r="K179" s="21" t="str">
        <f>IF(VLOOKUP(A179,'DB（シナリオ）'!$A$2:$R$217,11,FALSE)="","",VLOOKUP(A179,'DB（シナリオ）'!$A$2:$R$217,11,FALSE))</f>
        <v>にしやま市</v>
      </c>
      <c r="L179" s="21" t="str">
        <f>IF(VLOOKUP(A179,'DB（シナリオ）'!$A$2:$R$217,12,FALSE)="","",VLOOKUP(A179,'DB（シナリオ）'!$A$2:$R$217,12,FALSE))</f>
        <v>東西線はち駅</v>
      </c>
      <c r="M179" s="21">
        <f>IF(VLOOKUP(A179,'DB（シナリオ）'!$A$2:$R$217,13,FALSE)="","",VLOOKUP(A179,'DB（シナリオ）'!$A$2:$R$217,13,FALSE))</f>
        <v>15</v>
      </c>
      <c r="N179" s="21" t="str">
        <f>IF(VLOOKUP(A179,'DB（シナリオ）'!$A$2:$R$217,15,FALSE)="","",VLOOKUP(A179,'DB（シナリオ）'!$A$2:$R$217,15,FALSE))</f>
        <v>夫、娘（19歳）</v>
      </c>
      <c r="O179" s="21" t="str">
        <f>IF(VLOOKUP(A179,'DB（シナリオ）'!$A$2:$R$217,16,FALSE)="","",VLOOKUP(A179,'DB（シナリオ）'!$A$2:$R$217,16,FALSE))</f>
        <v>全員無事</v>
      </c>
      <c r="P179" s="21" t="str">
        <f>IF(VLOOKUP(A179,'DB（シナリオ）'!$A$2:$R$217,17,FALSE)="","",VLOOKUP(A179,'DB（シナリオ）'!$A$2:$R$217,17,FALSE))</f>
        <v/>
      </c>
      <c r="Q179" s="26" t="str">
        <f>IF(VLOOKUP(A179,'DB（シナリオ）'!$A$2:$R$217,18,FALSE)="","",VLOOKUP(A179,'DB（シナリオ）'!$A$2:$R$217,18,FALSE))</f>
        <v/>
      </c>
    </row>
    <row r="180" spans="1:17" ht="56.25" customHeight="1" x14ac:dyDescent="0.2">
      <c r="A180" s="21">
        <f t="shared" si="2"/>
        <v>279</v>
      </c>
      <c r="B180" s="21" t="str">
        <f>IF(VLOOKUP(A180,'DB（シナリオ）'!$A$2:$R$217,2,FALSE)="","",VLOOKUP(A180,'DB（シナリオ）'!$A$2:$R$217,2,FALSE))</f>
        <v>品質保証部</v>
      </c>
      <c r="C180" s="22" t="str">
        <f>IF(VLOOKUP(A180,'DB（シナリオ）'!$A$2:$R$217,3,FALSE)="","",VLOOKUP(A180,'DB（シナリオ）'!$A$2:$R$217,3,FALSE))</f>
        <v>顧客サポート課</v>
      </c>
      <c r="D180" s="21" t="str">
        <f>IF(VLOOKUP(A180,'DB（シナリオ）'!$A$2:$R$217,4,FALSE)="","",VLOOKUP(A180,'DB（シナリオ）'!$A$2:$R$217,4,FALSE))</f>
        <v>ｺｰﾙｾﾝﾀｰ（派遣社員）</v>
      </c>
      <c r="E180" s="22" t="str">
        <f>IF(VLOOKUP(A180,'DB（シナリオ）'!$A$2:$R$217,5,FALSE)="","",VLOOKUP(A180,'DB（シナリオ）'!$A$2:$R$217,5,FALSE))</f>
        <v>小池</v>
      </c>
      <c r="F180" s="22" t="str">
        <f>IF(VLOOKUP(A180,'DB（シナリオ）'!$A$2:$R$217,6,FALSE)="","",VLOOKUP(A180,'DB（シナリオ）'!$A$2:$R$217,6,FALSE))</f>
        <v>女</v>
      </c>
      <c r="G180" s="22">
        <f>IF(VLOOKUP(A180,'DB（シナリオ）'!$A$2:$R$217,7,FALSE)="","",VLOOKUP(A180,'DB（シナリオ）'!$A$2:$R$217,7,FALSE))</f>
        <v>38</v>
      </c>
      <c r="H180" s="45" t="str">
        <f>IF(VLOOKUP(A180,'DB（シナリオ）'!$A$2:$R$217,8,FALSE)="","",VLOOKUP(A180,'DB（シナリオ）'!$A$2:$R$217,8,FALSE))</f>
        <v>休暇・欠勤</v>
      </c>
      <c r="I180" s="21" t="str">
        <f>IF(VLOOKUP(A180,'DB（シナリオ）'!$A$2:$R$217,9,FALSE)="","",VLOOKUP(A180,'DB（シナリオ）'!$A$2:$R$217,9,FALSE))</f>
        <v/>
      </c>
      <c r="J180" s="22" t="str">
        <f>IF(VLOOKUP(A180,'DB（シナリオ）'!$A$2:$R$217,10,FALSE)="","",VLOOKUP(A180,'DB（シナリオ）'!$A$2:$R$217,10,FALSE))</f>
        <v>自宅におり、無事</v>
      </c>
      <c r="K180" s="21" t="str">
        <f>IF(VLOOKUP(A180,'DB（シナリオ）'!$A$2:$R$217,11,FALSE)="","",VLOOKUP(A180,'DB（シナリオ）'!$A$2:$R$217,11,FALSE))</f>
        <v>ひがしの市</v>
      </c>
      <c r="L180" s="21" t="str">
        <f>IF(VLOOKUP(A180,'DB（シナリオ）'!$A$2:$R$217,12,FALSE)="","",VLOOKUP(A180,'DB（シナリオ）'!$A$2:$R$217,12,FALSE))</f>
        <v>南北線ミカン駅</v>
      </c>
      <c r="M180" s="21">
        <f>IF(VLOOKUP(A180,'DB（シナリオ）'!$A$2:$R$217,13,FALSE)="","",VLOOKUP(A180,'DB（シナリオ）'!$A$2:$R$217,13,FALSE))</f>
        <v>8</v>
      </c>
      <c r="N180" s="21" t="str">
        <f>IF(VLOOKUP(A180,'DB（シナリオ）'!$A$2:$R$217,15,FALSE)="","",VLOOKUP(A180,'DB（シナリオ）'!$A$2:$R$217,15,FALSE))</f>
        <v>夫、息子（18歳）</v>
      </c>
      <c r="O180" s="21" t="str">
        <f>IF(VLOOKUP(A180,'DB（シナリオ）'!$A$2:$R$217,16,FALSE)="","",VLOOKUP(A180,'DB（シナリオ）'!$A$2:$R$217,16,FALSE))</f>
        <v>全員無事</v>
      </c>
      <c r="P180" s="21" t="str">
        <f>IF(VLOOKUP(A180,'DB（シナリオ）'!$A$2:$R$217,17,FALSE)="","",VLOOKUP(A180,'DB（シナリオ）'!$A$2:$R$217,17,FALSE))</f>
        <v/>
      </c>
      <c r="Q180" s="26" t="str">
        <f>IF(VLOOKUP(A180,'DB（シナリオ）'!$A$2:$R$217,18,FALSE)="","",VLOOKUP(A180,'DB（シナリオ）'!$A$2:$R$217,18,FALSE))</f>
        <v/>
      </c>
    </row>
    <row r="181" spans="1:17" ht="56.25" customHeight="1" x14ac:dyDescent="0.2">
      <c r="A181" s="21">
        <f t="shared" si="2"/>
        <v>280</v>
      </c>
      <c r="B181" s="21" t="str">
        <f>IF(VLOOKUP(A181,'DB（シナリオ）'!$A$2:$R$217,2,FALSE)="","",VLOOKUP(A181,'DB（シナリオ）'!$A$2:$R$217,2,FALSE))</f>
        <v>品質保証部</v>
      </c>
      <c r="C181" s="22" t="str">
        <f>IF(VLOOKUP(A181,'DB（シナリオ）'!$A$2:$R$217,3,FALSE)="","",VLOOKUP(A181,'DB（シナリオ）'!$A$2:$R$217,3,FALSE))</f>
        <v>顧客サポート課</v>
      </c>
      <c r="D181" s="21" t="str">
        <f>IF(VLOOKUP(A181,'DB（シナリオ）'!$A$2:$R$217,4,FALSE)="","",VLOOKUP(A181,'DB（シナリオ）'!$A$2:$R$217,4,FALSE))</f>
        <v>ｺｰﾙｾﾝﾀｰ（派遣社員）</v>
      </c>
      <c r="E181" s="22" t="str">
        <f>IF(VLOOKUP(A181,'DB（シナリオ）'!$A$2:$R$217,5,FALSE)="","",VLOOKUP(A181,'DB（シナリオ）'!$A$2:$R$217,5,FALSE))</f>
        <v>浅野</v>
      </c>
      <c r="F181" s="22" t="str">
        <f>IF(VLOOKUP(A181,'DB（シナリオ）'!$A$2:$R$217,6,FALSE)="","",VLOOKUP(A181,'DB（シナリオ）'!$A$2:$R$217,6,FALSE))</f>
        <v>女</v>
      </c>
      <c r="G181" s="22">
        <f>IF(VLOOKUP(A181,'DB（シナリオ）'!$A$2:$R$217,7,FALSE)="","",VLOOKUP(A181,'DB（シナリオ）'!$A$2:$R$217,7,FALSE))</f>
        <v>30</v>
      </c>
      <c r="H181" s="45" t="str">
        <f>IF(VLOOKUP(A181,'DB（シナリオ）'!$A$2:$R$217,8,FALSE)="","",VLOOKUP(A181,'DB（シナリオ）'!$A$2:$R$217,8,FALSE))</f>
        <v>在館</v>
      </c>
      <c r="I181" s="21" t="str">
        <f>IF(VLOOKUP(A181,'DB（シナリオ）'!$A$2:$R$217,9,FALSE)="","",VLOOKUP(A181,'DB（シナリオ）'!$A$2:$R$217,9,FALSE))</f>
        <v/>
      </c>
      <c r="J181" s="22" t="str">
        <f>IF(VLOOKUP(A181,'DB（シナリオ）'!$A$2:$R$217,10,FALSE)="","",VLOOKUP(A181,'DB（シナリオ）'!$A$2:$R$217,10,FALSE))</f>
        <v>社内におり、無事</v>
      </c>
      <c r="K181" s="21" t="str">
        <f>IF(VLOOKUP(A181,'DB（シナリオ）'!$A$2:$R$217,11,FALSE)="","",VLOOKUP(A181,'DB（シナリオ）'!$A$2:$R$217,11,FALSE))</f>
        <v>にしやま市</v>
      </c>
      <c r="L181" s="21" t="str">
        <f>IF(VLOOKUP(A181,'DB（シナリオ）'!$A$2:$R$217,12,FALSE)="","",VLOOKUP(A181,'DB（シナリオ）'!$A$2:$R$217,12,FALSE))</f>
        <v>東西線ばった駅</v>
      </c>
      <c r="M181" s="21">
        <f>IF(VLOOKUP(A181,'DB（シナリオ）'!$A$2:$R$217,13,FALSE)="","",VLOOKUP(A181,'DB（シナリオ）'!$A$2:$R$217,13,FALSE))</f>
        <v>25</v>
      </c>
      <c r="N181" s="21" t="str">
        <f>IF(VLOOKUP(A181,'DB（シナリオ）'!$A$2:$R$217,15,FALSE)="","",VLOOKUP(A181,'DB（シナリオ）'!$A$2:$R$217,15,FALSE))</f>
        <v>独身、一人暮らし</v>
      </c>
      <c r="O181" s="21" t="str">
        <f>IF(VLOOKUP(A181,'DB（シナリオ）'!$A$2:$R$217,16,FALSE)="","",VLOOKUP(A181,'DB（シナリオ）'!$A$2:$R$217,16,FALSE))</f>
        <v/>
      </c>
      <c r="P181" s="21" t="str">
        <f>IF(VLOOKUP(A181,'DB（シナリオ）'!$A$2:$R$217,17,FALSE)="","",VLOOKUP(A181,'DB（シナリオ）'!$A$2:$R$217,17,FALSE))</f>
        <v/>
      </c>
      <c r="Q181" s="26" t="str">
        <f>IF(VLOOKUP(A181,'DB（シナリオ）'!$A$2:$R$217,18,FALSE)="","",VLOOKUP(A181,'DB（シナリオ）'!$A$2:$R$217,18,FALSE))</f>
        <v/>
      </c>
    </row>
    <row r="182" spans="1:17" ht="56.25" customHeight="1" x14ac:dyDescent="0.2">
      <c r="A182" s="21">
        <f t="shared" si="2"/>
        <v>281</v>
      </c>
      <c r="B182" s="21" t="str">
        <f>IF(VLOOKUP(A182,'DB（シナリオ）'!$A$2:$R$217,2,FALSE)="","",VLOOKUP(A182,'DB（シナリオ）'!$A$2:$R$217,2,FALSE))</f>
        <v>品質保証部</v>
      </c>
      <c r="C182" s="22" t="str">
        <f>IF(VLOOKUP(A182,'DB（シナリオ）'!$A$2:$R$217,3,FALSE)="","",VLOOKUP(A182,'DB（シナリオ）'!$A$2:$R$217,3,FALSE))</f>
        <v>顧客サポート課</v>
      </c>
      <c r="D182" s="21" t="str">
        <f>IF(VLOOKUP(A182,'DB（シナリオ）'!$A$2:$R$217,4,FALSE)="","",VLOOKUP(A182,'DB（シナリオ）'!$A$2:$R$217,4,FALSE))</f>
        <v>ｺｰﾙｾﾝﾀｰ（派遣社員）</v>
      </c>
      <c r="E182" s="22" t="str">
        <f>IF(VLOOKUP(A182,'DB（シナリオ）'!$A$2:$R$217,5,FALSE)="","",VLOOKUP(A182,'DB（シナリオ）'!$A$2:$R$217,5,FALSE))</f>
        <v>大久保</v>
      </c>
      <c r="F182" s="22" t="str">
        <f>IF(VLOOKUP(A182,'DB（シナリオ）'!$A$2:$R$217,6,FALSE)="","",VLOOKUP(A182,'DB（シナリオ）'!$A$2:$R$217,6,FALSE))</f>
        <v>女</v>
      </c>
      <c r="G182" s="22">
        <f>IF(VLOOKUP(A182,'DB（シナリオ）'!$A$2:$R$217,7,FALSE)="","",VLOOKUP(A182,'DB（シナリオ）'!$A$2:$R$217,7,FALSE))</f>
        <v>28</v>
      </c>
      <c r="H182" s="45" t="str">
        <f>IF(VLOOKUP(A182,'DB（シナリオ）'!$A$2:$R$217,8,FALSE)="","",VLOOKUP(A182,'DB（シナリオ）'!$A$2:$R$217,8,FALSE))</f>
        <v>在館</v>
      </c>
      <c r="I182" s="21" t="str">
        <f>IF(VLOOKUP(A182,'DB（シナリオ）'!$A$2:$R$217,9,FALSE)="","",VLOOKUP(A182,'DB（シナリオ）'!$A$2:$R$217,9,FALSE))</f>
        <v/>
      </c>
      <c r="J182" s="22" t="str">
        <f>IF(VLOOKUP(A182,'DB（シナリオ）'!$A$2:$R$217,10,FALSE)="","",VLOOKUP(A182,'DB（シナリオ）'!$A$2:$R$217,10,FALSE))</f>
        <v>社内におり、無事</v>
      </c>
      <c r="K182" s="21" t="str">
        <f>IF(VLOOKUP(A182,'DB（シナリオ）'!$A$2:$R$217,11,FALSE)="","",VLOOKUP(A182,'DB（シナリオ）'!$A$2:$R$217,11,FALSE))</f>
        <v>ひがしの市</v>
      </c>
      <c r="L182" s="21" t="str">
        <f>IF(VLOOKUP(A182,'DB（シナリオ）'!$A$2:$R$217,12,FALSE)="","",VLOOKUP(A182,'DB（シナリオ）'!$A$2:$R$217,12,FALSE))</f>
        <v>南北線ミカン駅</v>
      </c>
      <c r="M182" s="21">
        <f>IF(VLOOKUP(A182,'DB（シナリオ）'!$A$2:$R$217,13,FALSE)="","",VLOOKUP(A182,'DB（シナリオ）'!$A$2:$R$217,13,FALSE))</f>
        <v>8</v>
      </c>
      <c r="N182" s="21" t="str">
        <f>IF(VLOOKUP(A182,'DB（シナリオ）'!$A$2:$R$217,15,FALSE)="","",VLOOKUP(A182,'DB（シナリオ）'!$A$2:$R$217,15,FALSE))</f>
        <v>夫</v>
      </c>
      <c r="O182" s="21" t="str">
        <f>IF(VLOOKUP(A182,'DB（シナリオ）'!$A$2:$R$217,16,FALSE)="","",VLOOKUP(A182,'DB（シナリオ）'!$A$2:$R$217,16,FALSE))</f>
        <v>無事</v>
      </c>
      <c r="P182" s="21" t="str">
        <f>IF(VLOOKUP(A182,'DB（シナリオ）'!$A$2:$R$217,17,FALSE)="","",VLOOKUP(A182,'DB（シナリオ）'!$A$2:$R$217,17,FALSE))</f>
        <v/>
      </c>
      <c r="Q182" s="26" t="str">
        <f>IF(VLOOKUP(A182,'DB（シナリオ）'!$A$2:$R$217,18,FALSE)="","",VLOOKUP(A182,'DB（シナリオ）'!$A$2:$R$217,18,FALSE))</f>
        <v/>
      </c>
    </row>
    <row r="183" spans="1:17" ht="56.25" customHeight="1" x14ac:dyDescent="0.2">
      <c r="A183" s="21">
        <f t="shared" si="2"/>
        <v>282</v>
      </c>
      <c r="B183" s="21" t="str">
        <f>IF(VLOOKUP(A183,'DB（シナリオ）'!$A$2:$R$217,2,FALSE)="","",VLOOKUP(A183,'DB（シナリオ）'!$A$2:$R$217,2,FALSE))</f>
        <v>品質保証部</v>
      </c>
      <c r="C183" s="22" t="str">
        <f>IF(VLOOKUP(A183,'DB（シナリオ）'!$A$2:$R$217,3,FALSE)="","",VLOOKUP(A183,'DB（シナリオ）'!$A$2:$R$217,3,FALSE))</f>
        <v>顧客サポート課</v>
      </c>
      <c r="D183" s="21" t="str">
        <f>IF(VLOOKUP(A183,'DB（シナリオ）'!$A$2:$R$217,4,FALSE)="","",VLOOKUP(A183,'DB（シナリオ）'!$A$2:$R$217,4,FALSE))</f>
        <v>ｺｰﾙｾﾝﾀｰ（派遣社員）</v>
      </c>
      <c r="E183" s="22" t="str">
        <f>IF(VLOOKUP(A183,'DB（シナリオ）'!$A$2:$R$217,5,FALSE)="","",VLOOKUP(A183,'DB（シナリオ）'!$A$2:$R$217,5,FALSE))</f>
        <v>熊谷</v>
      </c>
      <c r="F183" s="22" t="str">
        <f>IF(VLOOKUP(A183,'DB（シナリオ）'!$A$2:$R$217,6,FALSE)="","",VLOOKUP(A183,'DB（シナリオ）'!$A$2:$R$217,6,FALSE))</f>
        <v>女</v>
      </c>
      <c r="G183" s="22">
        <f>IF(VLOOKUP(A183,'DB（シナリオ）'!$A$2:$R$217,7,FALSE)="","",VLOOKUP(A183,'DB（シナリオ）'!$A$2:$R$217,7,FALSE))</f>
        <v>39</v>
      </c>
      <c r="H183" s="45" t="str">
        <f>IF(VLOOKUP(A183,'DB（シナリオ）'!$A$2:$R$217,8,FALSE)="","",VLOOKUP(A183,'DB（シナリオ）'!$A$2:$R$217,8,FALSE))</f>
        <v>在館</v>
      </c>
      <c r="I183" s="21" t="str">
        <f>IF(VLOOKUP(A183,'DB（シナリオ）'!$A$2:$R$217,9,FALSE)="","",VLOOKUP(A183,'DB（シナリオ）'!$A$2:$R$217,9,FALSE))</f>
        <v/>
      </c>
      <c r="J183" s="22" t="str">
        <f>IF(VLOOKUP(A183,'DB（シナリオ）'!$A$2:$R$217,10,FALSE)="","",VLOOKUP(A183,'DB（シナリオ）'!$A$2:$R$217,10,FALSE))</f>
        <v>社内におり、無事</v>
      </c>
      <c r="K183" s="21" t="str">
        <f>IF(VLOOKUP(A183,'DB（シナリオ）'!$A$2:$R$217,11,FALSE)="","",VLOOKUP(A183,'DB（シナリオ）'!$A$2:$R$217,11,FALSE))</f>
        <v>ひがしの市</v>
      </c>
      <c r="L183" s="21" t="str">
        <f>IF(VLOOKUP(A183,'DB（シナリオ）'!$A$2:$R$217,12,FALSE)="","",VLOOKUP(A183,'DB（シナリオ）'!$A$2:$R$217,12,FALSE))</f>
        <v>南北線たい駅</v>
      </c>
      <c r="M183" s="21">
        <f>IF(VLOOKUP(A183,'DB（シナリオ）'!$A$2:$R$217,13,FALSE)="","",VLOOKUP(A183,'DB（シナリオ）'!$A$2:$R$217,13,FALSE))</f>
        <v>7</v>
      </c>
      <c r="N183" s="21" t="str">
        <f>IF(VLOOKUP(A183,'DB（シナリオ）'!$A$2:$R$217,15,FALSE)="","",VLOOKUP(A183,'DB（シナリオ）'!$A$2:$R$217,15,FALSE))</f>
        <v>夫、息子（18歳）</v>
      </c>
      <c r="O183" s="21" t="str">
        <f>IF(VLOOKUP(A183,'DB（シナリオ）'!$A$2:$R$217,16,FALSE)="","",VLOOKUP(A183,'DB（シナリオ）'!$A$2:$R$217,16,FALSE))</f>
        <v>夫：無事、息子：自宅で負傷</v>
      </c>
      <c r="P183" s="21" t="str">
        <f>IF(VLOOKUP(A183,'DB（シナリオ）'!$A$2:$R$217,17,FALSE)="","",VLOOKUP(A183,'DB（シナリオ）'!$A$2:$R$217,17,FALSE))</f>
        <v/>
      </c>
      <c r="Q183" s="26" t="str">
        <f>IF(VLOOKUP(A183,'DB（シナリオ）'!$A$2:$R$217,18,FALSE)="","",VLOOKUP(A183,'DB（シナリオ）'!$A$2:$R$217,18,FALSE))</f>
        <v/>
      </c>
    </row>
    <row r="184" spans="1:17" ht="56.25" customHeight="1" x14ac:dyDescent="0.2">
      <c r="A184" s="21">
        <f t="shared" si="2"/>
        <v>283</v>
      </c>
      <c r="B184" s="21" t="str">
        <f>IF(VLOOKUP(A184,'DB（シナリオ）'!$A$2:$R$217,2,FALSE)="","",VLOOKUP(A184,'DB（シナリオ）'!$A$2:$R$217,2,FALSE))</f>
        <v>品質保証部</v>
      </c>
      <c r="C184" s="22" t="str">
        <f>IF(VLOOKUP(A184,'DB（シナリオ）'!$A$2:$R$217,3,FALSE)="","",VLOOKUP(A184,'DB（シナリオ）'!$A$2:$R$217,3,FALSE))</f>
        <v>顧客サポート課</v>
      </c>
      <c r="D184" s="21" t="str">
        <f>IF(VLOOKUP(A184,'DB（シナリオ）'!$A$2:$R$217,4,FALSE)="","",VLOOKUP(A184,'DB（シナリオ）'!$A$2:$R$217,4,FALSE))</f>
        <v>ｺｰﾙｾﾝﾀｰ（派遣社員）</v>
      </c>
      <c r="E184" s="22" t="str">
        <f>IF(VLOOKUP(A184,'DB（シナリオ）'!$A$2:$R$217,5,FALSE)="","",VLOOKUP(A184,'DB（シナリオ）'!$A$2:$R$217,5,FALSE))</f>
        <v>荒木</v>
      </c>
      <c r="F184" s="22" t="str">
        <f>IF(VLOOKUP(A184,'DB（シナリオ）'!$A$2:$R$217,6,FALSE)="","",VLOOKUP(A184,'DB（シナリオ）'!$A$2:$R$217,6,FALSE))</f>
        <v>女</v>
      </c>
      <c r="G184" s="22">
        <f>IF(VLOOKUP(A184,'DB（シナリオ）'!$A$2:$R$217,7,FALSE)="","",VLOOKUP(A184,'DB（シナリオ）'!$A$2:$R$217,7,FALSE))</f>
        <v>30</v>
      </c>
      <c r="H184" s="45" t="str">
        <f>IF(VLOOKUP(A184,'DB（シナリオ）'!$A$2:$R$217,8,FALSE)="","",VLOOKUP(A184,'DB（シナリオ）'!$A$2:$R$217,8,FALSE))</f>
        <v>在館</v>
      </c>
      <c r="I184" s="21" t="str">
        <f>IF(VLOOKUP(A184,'DB（シナリオ）'!$A$2:$R$217,9,FALSE)="","",VLOOKUP(A184,'DB（シナリオ）'!$A$2:$R$217,9,FALSE))</f>
        <v/>
      </c>
      <c r="J184" s="22" t="str">
        <f>IF(VLOOKUP(A184,'DB（シナリオ）'!$A$2:$R$217,10,FALSE)="","",VLOOKUP(A184,'DB（シナリオ）'!$A$2:$R$217,10,FALSE))</f>
        <v>社内におり、無事</v>
      </c>
      <c r="K184" s="21" t="str">
        <f>IF(VLOOKUP(A184,'DB（シナリオ）'!$A$2:$R$217,11,FALSE)="","",VLOOKUP(A184,'DB（シナリオ）'!$A$2:$R$217,11,FALSE))</f>
        <v>にしやま市</v>
      </c>
      <c r="L184" s="21" t="str">
        <f>IF(VLOOKUP(A184,'DB（シナリオ）'!$A$2:$R$217,12,FALSE)="","",VLOOKUP(A184,'DB（シナリオ）'!$A$2:$R$217,12,FALSE))</f>
        <v>東西線こおろぎ駅</v>
      </c>
      <c r="M184" s="21">
        <f>IF(VLOOKUP(A184,'DB（シナリオ）'!$A$2:$R$217,13,FALSE)="","",VLOOKUP(A184,'DB（シナリオ）'!$A$2:$R$217,13,FALSE))</f>
        <v>20</v>
      </c>
      <c r="N184" s="21" t="str">
        <f>IF(VLOOKUP(A184,'DB（シナリオ）'!$A$2:$R$217,15,FALSE)="","",VLOOKUP(A184,'DB（シナリオ）'!$A$2:$R$217,15,FALSE))</f>
        <v>独身、一人暮らし</v>
      </c>
      <c r="O184" s="21" t="str">
        <f>IF(VLOOKUP(A184,'DB（シナリオ）'!$A$2:$R$217,16,FALSE)="","",VLOOKUP(A184,'DB（シナリオ）'!$A$2:$R$217,16,FALSE))</f>
        <v/>
      </c>
      <c r="P184" s="21" t="str">
        <f>IF(VLOOKUP(A184,'DB（シナリオ）'!$A$2:$R$217,17,FALSE)="","",VLOOKUP(A184,'DB（シナリオ）'!$A$2:$R$217,17,FALSE))</f>
        <v/>
      </c>
      <c r="Q184" s="26" t="str">
        <f>IF(VLOOKUP(A184,'DB（シナリオ）'!$A$2:$R$217,18,FALSE)="","",VLOOKUP(A184,'DB（シナリオ）'!$A$2:$R$217,18,FALSE))</f>
        <v/>
      </c>
    </row>
    <row r="185" spans="1:17" ht="56.25" customHeight="1" x14ac:dyDescent="0.2">
      <c r="A185" s="21">
        <f t="shared" si="2"/>
        <v>284</v>
      </c>
      <c r="B185" s="21" t="str">
        <f>IF(VLOOKUP(A185,'DB（シナリオ）'!$A$2:$R$217,2,FALSE)="","",VLOOKUP(A185,'DB（シナリオ）'!$A$2:$R$217,2,FALSE))</f>
        <v>品質保証部</v>
      </c>
      <c r="C185" s="22" t="str">
        <f>IF(VLOOKUP(A185,'DB（シナリオ）'!$A$2:$R$217,3,FALSE)="","",VLOOKUP(A185,'DB（シナリオ）'!$A$2:$R$217,3,FALSE))</f>
        <v>顧客サポート課</v>
      </c>
      <c r="D185" s="21" t="str">
        <f>IF(VLOOKUP(A185,'DB（シナリオ）'!$A$2:$R$217,4,FALSE)="","",VLOOKUP(A185,'DB（シナリオ）'!$A$2:$R$217,4,FALSE))</f>
        <v>ｺｰﾙｾﾝﾀｰ（派遣社員）</v>
      </c>
      <c r="E185" s="22" t="str">
        <f>IF(VLOOKUP(A185,'DB（シナリオ）'!$A$2:$R$217,5,FALSE)="","",VLOOKUP(A185,'DB（シナリオ）'!$A$2:$R$217,5,FALSE))</f>
        <v>野田</v>
      </c>
      <c r="F185" s="22" t="str">
        <f>IF(VLOOKUP(A185,'DB（シナリオ）'!$A$2:$R$217,6,FALSE)="","",VLOOKUP(A185,'DB（シナリオ）'!$A$2:$R$217,6,FALSE))</f>
        <v>女</v>
      </c>
      <c r="G185" s="22">
        <f>IF(VLOOKUP(A185,'DB（シナリオ）'!$A$2:$R$217,7,FALSE)="","",VLOOKUP(A185,'DB（シナリオ）'!$A$2:$R$217,7,FALSE))</f>
        <v>30</v>
      </c>
      <c r="H185" s="45" t="str">
        <f>IF(VLOOKUP(A185,'DB（シナリオ）'!$A$2:$R$217,8,FALSE)="","",VLOOKUP(A185,'DB（シナリオ）'!$A$2:$R$217,8,FALSE))</f>
        <v>在館</v>
      </c>
      <c r="I185" s="21" t="str">
        <f>IF(VLOOKUP(A185,'DB（シナリオ）'!$A$2:$R$217,9,FALSE)="","",VLOOKUP(A185,'DB（シナリオ）'!$A$2:$R$217,9,FALSE))</f>
        <v/>
      </c>
      <c r="J185" s="22" t="str">
        <f>IF(VLOOKUP(A185,'DB（シナリオ）'!$A$2:$R$217,10,FALSE)="","",VLOOKUP(A185,'DB（シナリオ）'!$A$2:$R$217,10,FALSE))</f>
        <v>社内におり、無事</v>
      </c>
      <c r="K185" s="21" t="str">
        <f>IF(VLOOKUP(A185,'DB（シナリオ）'!$A$2:$R$217,11,FALSE)="","",VLOOKUP(A185,'DB（シナリオ）'!$A$2:$R$217,11,FALSE))</f>
        <v>ひがしの市</v>
      </c>
      <c r="L185" s="21" t="str">
        <f>IF(VLOOKUP(A185,'DB（シナリオ）'!$A$2:$R$217,12,FALSE)="","",VLOOKUP(A185,'DB（シナリオ）'!$A$2:$R$217,12,FALSE))</f>
        <v>東西線シカ駅</v>
      </c>
      <c r="M185" s="21">
        <f>IF(VLOOKUP(A185,'DB（シナリオ）'!$A$2:$R$217,13,FALSE)="","",VLOOKUP(A185,'DB（シナリオ）'!$A$2:$R$217,13,FALSE))</f>
        <v>18</v>
      </c>
      <c r="N185" s="21" t="str">
        <f>IF(VLOOKUP(A185,'DB（シナリオ）'!$A$2:$R$217,15,FALSE)="","",VLOOKUP(A185,'DB（シナリオ）'!$A$2:$R$217,15,FALSE))</f>
        <v>独身、一人暮らし</v>
      </c>
      <c r="O185" s="21" t="str">
        <f>IF(VLOOKUP(A185,'DB（シナリオ）'!$A$2:$R$217,16,FALSE)="","",VLOOKUP(A185,'DB（シナリオ）'!$A$2:$R$217,16,FALSE))</f>
        <v/>
      </c>
      <c r="P185" s="21" t="str">
        <f>IF(VLOOKUP(A185,'DB（シナリオ）'!$A$2:$R$217,17,FALSE)="","",VLOOKUP(A185,'DB（シナリオ）'!$A$2:$R$217,17,FALSE))</f>
        <v/>
      </c>
      <c r="Q185" s="26" t="str">
        <f>IF(VLOOKUP(A185,'DB（シナリオ）'!$A$2:$R$217,18,FALSE)="","",VLOOKUP(A185,'DB（シナリオ）'!$A$2:$R$217,18,FALSE))</f>
        <v/>
      </c>
    </row>
    <row r="186" spans="1:17" ht="56.25" customHeight="1" x14ac:dyDescent="0.2">
      <c r="A186" s="21">
        <f t="shared" si="2"/>
        <v>285</v>
      </c>
      <c r="B186" s="21" t="str">
        <f>IF(VLOOKUP(A186,'DB（シナリオ）'!$A$2:$R$217,2,FALSE)="","",VLOOKUP(A186,'DB（シナリオ）'!$A$2:$R$217,2,FALSE))</f>
        <v>品質保証部</v>
      </c>
      <c r="C186" s="22" t="str">
        <f>IF(VLOOKUP(A186,'DB（シナリオ）'!$A$2:$R$217,3,FALSE)="","",VLOOKUP(A186,'DB（シナリオ）'!$A$2:$R$217,3,FALSE))</f>
        <v>顧客サポート課</v>
      </c>
      <c r="D186" s="21" t="str">
        <f>IF(VLOOKUP(A186,'DB（シナリオ）'!$A$2:$R$217,4,FALSE)="","",VLOOKUP(A186,'DB（シナリオ）'!$A$2:$R$217,4,FALSE))</f>
        <v>ｺｰﾙｾﾝﾀｰ（派遣社員）</v>
      </c>
      <c r="E186" s="22" t="str">
        <f>IF(VLOOKUP(A186,'DB（シナリオ）'!$A$2:$R$217,5,FALSE)="","",VLOOKUP(A186,'DB（シナリオ）'!$A$2:$R$217,5,FALSE))</f>
        <v>川村</v>
      </c>
      <c r="F186" s="22" t="str">
        <f>IF(VLOOKUP(A186,'DB（シナリオ）'!$A$2:$R$217,6,FALSE)="","",VLOOKUP(A186,'DB（シナリオ）'!$A$2:$R$217,6,FALSE))</f>
        <v>女</v>
      </c>
      <c r="G186" s="22">
        <f>IF(VLOOKUP(A186,'DB（シナリオ）'!$A$2:$R$217,7,FALSE)="","",VLOOKUP(A186,'DB（シナリオ）'!$A$2:$R$217,7,FALSE))</f>
        <v>35</v>
      </c>
      <c r="H186" s="45" t="str">
        <f>IF(VLOOKUP(A186,'DB（シナリオ）'!$A$2:$R$217,8,FALSE)="","",VLOOKUP(A186,'DB（シナリオ）'!$A$2:$R$217,8,FALSE))</f>
        <v>在館</v>
      </c>
      <c r="I186" s="21" t="str">
        <f>IF(VLOOKUP(A186,'DB（シナリオ）'!$A$2:$R$217,9,FALSE)="","",VLOOKUP(A186,'DB（シナリオ）'!$A$2:$R$217,9,FALSE))</f>
        <v/>
      </c>
      <c r="J186" s="22" t="str">
        <f>IF(VLOOKUP(A186,'DB（シナリオ）'!$A$2:$R$217,10,FALSE)="","",VLOOKUP(A186,'DB（シナリオ）'!$A$2:$R$217,10,FALSE))</f>
        <v>社内におり、無事</v>
      </c>
      <c r="K186" s="21" t="str">
        <f>IF(VLOOKUP(A186,'DB（シナリオ）'!$A$2:$R$217,11,FALSE)="","",VLOOKUP(A186,'DB（シナリオ）'!$A$2:$R$217,11,FALSE))</f>
        <v>ひがしの市</v>
      </c>
      <c r="L186" s="21" t="str">
        <f>IF(VLOOKUP(A186,'DB（シナリオ）'!$A$2:$R$217,12,FALSE)="","",VLOOKUP(A186,'DB（シナリオ）'!$A$2:$R$217,12,FALSE))</f>
        <v>南北線ミカン駅</v>
      </c>
      <c r="M186" s="21">
        <f>IF(VLOOKUP(A186,'DB（シナリオ）'!$A$2:$R$217,13,FALSE)="","",VLOOKUP(A186,'DB（シナリオ）'!$A$2:$R$217,13,FALSE))</f>
        <v>8</v>
      </c>
      <c r="N186" s="21" t="str">
        <f>IF(VLOOKUP(A186,'DB（シナリオ）'!$A$2:$R$217,15,FALSE)="","",VLOOKUP(A186,'DB（シナリオ）'!$A$2:$R$217,15,FALSE))</f>
        <v>夫、娘（15歳）</v>
      </c>
      <c r="O186" s="21" t="str">
        <f>IF(VLOOKUP(A186,'DB（シナリオ）'!$A$2:$R$217,16,FALSE)="","",VLOOKUP(A186,'DB（シナリオ）'!$A$2:$R$217,16,FALSE))</f>
        <v>全員無事</v>
      </c>
      <c r="P186" s="21" t="str">
        <f>IF(VLOOKUP(A186,'DB（シナリオ）'!$A$2:$R$217,17,FALSE)="","",VLOOKUP(A186,'DB（シナリオ）'!$A$2:$R$217,17,FALSE))</f>
        <v/>
      </c>
      <c r="Q186" s="26" t="str">
        <f>IF(VLOOKUP(A186,'DB（シナリオ）'!$A$2:$R$217,18,FALSE)="","",VLOOKUP(A186,'DB（シナリオ）'!$A$2:$R$217,18,FALSE))</f>
        <v/>
      </c>
    </row>
    <row r="187" spans="1:17" ht="56.25" customHeight="1" x14ac:dyDescent="0.2">
      <c r="A187" s="21">
        <f t="shared" si="2"/>
        <v>286</v>
      </c>
      <c r="B187" s="21" t="str">
        <f>IF(VLOOKUP(A187,'DB（シナリオ）'!$A$2:$R$217,2,FALSE)="","",VLOOKUP(A187,'DB（シナリオ）'!$A$2:$R$217,2,FALSE))</f>
        <v>品質保証部</v>
      </c>
      <c r="C187" s="22" t="str">
        <f>IF(VLOOKUP(A187,'DB（シナリオ）'!$A$2:$R$217,3,FALSE)="","",VLOOKUP(A187,'DB（シナリオ）'!$A$2:$R$217,3,FALSE))</f>
        <v>顧客サポート課</v>
      </c>
      <c r="D187" s="21" t="str">
        <f>IF(VLOOKUP(A187,'DB（シナリオ）'!$A$2:$R$217,4,FALSE)="","",VLOOKUP(A187,'DB（シナリオ）'!$A$2:$R$217,4,FALSE))</f>
        <v>ｺｰﾙｾﾝﾀｰ（派遣社員）</v>
      </c>
      <c r="E187" s="22" t="str">
        <f>IF(VLOOKUP(A187,'DB（シナリオ）'!$A$2:$R$217,5,FALSE)="","",VLOOKUP(A187,'DB（シナリオ）'!$A$2:$R$217,5,FALSE))</f>
        <v>星野</v>
      </c>
      <c r="F187" s="22" t="str">
        <f>IF(VLOOKUP(A187,'DB（シナリオ）'!$A$2:$R$217,6,FALSE)="","",VLOOKUP(A187,'DB（シナリオ）'!$A$2:$R$217,6,FALSE))</f>
        <v>女</v>
      </c>
      <c r="G187" s="22">
        <f>IF(VLOOKUP(A187,'DB（シナリオ）'!$A$2:$R$217,7,FALSE)="","",VLOOKUP(A187,'DB（シナリオ）'!$A$2:$R$217,7,FALSE))</f>
        <v>31</v>
      </c>
      <c r="H187" s="45" t="str">
        <f>IF(VLOOKUP(A187,'DB（シナリオ）'!$A$2:$R$217,8,FALSE)="","",VLOOKUP(A187,'DB（シナリオ）'!$A$2:$R$217,8,FALSE))</f>
        <v>在館</v>
      </c>
      <c r="I187" s="21" t="str">
        <f>IF(VLOOKUP(A187,'DB（シナリオ）'!$A$2:$R$217,9,FALSE)="","",VLOOKUP(A187,'DB（シナリオ）'!$A$2:$R$217,9,FALSE))</f>
        <v>妊娠４か月</v>
      </c>
      <c r="J187" s="22" t="str">
        <f>IF(VLOOKUP(A187,'DB（シナリオ）'!$A$2:$R$217,10,FALSE)="","",VLOOKUP(A187,'DB（シナリオ）'!$A$2:$R$217,10,FALSE))</f>
        <v>社内におり、無事</v>
      </c>
      <c r="K187" s="21" t="str">
        <f>IF(VLOOKUP(A187,'DB（シナリオ）'!$A$2:$R$217,11,FALSE)="","",VLOOKUP(A187,'DB（シナリオ）'!$A$2:$R$217,11,FALSE))</f>
        <v>はまべ市</v>
      </c>
      <c r="L187" s="21" t="str">
        <f>IF(VLOOKUP(A187,'DB（シナリオ）'!$A$2:$R$217,12,FALSE)="","",VLOOKUP(A187,'DB（シナリオ）'!$A$2:$R$217,12,FALSE))</f>
        <v>南北線くじら駅</v>
      </c>
      <c r="M187" s="21">
        <f>IF(VLOOKUP(A187,'DB（シナリオ）'!$A$2:$R$217,13,FALSE)="","",VLOOKUP(A187,'DB（シナリオ）'!$A$2:$R$217,13,FALSE))</f>
        <v>20</v>
      </c>
      <c r="N187" s="21" t="str">
        <f>IF(VLOOKUP(A187,'DB（シナリオ）'!$A$2:$R$217,15,FALSE)="","",VLOOKUP(A187,'DB（シナリオ）'!$A$2:$R$217,15,FALSE))</f>
        <v>夫、息子（8歳）</v>
      </c>
      <c r="O187" s="21" t="str">
        <f>IF(VLOOKUP(A187,'DB（シナリオ）'!$A$2:$R$217,16,FALSE)="","",VLOOKUP(A187,'DB（シナリオ）'!$A$2:$R$217,16,FALSE))</f>
        <v>夫：不明。長男：無事とのLINE連絡が小学校からあった</v>
      </c>
      <c r="P187" s="21" t="str">
        <f>IF(VLOOKUP(A187,'DB（シナリオ）'!$A$2:$R$217,17,FALSE)="","",VLOOKUP(A187,'DB（シナリオ）'!$A$2:$R$217,17,FALSE))</f>
        <v>妊娠４か月</v>
      </c>
      <c r="Q187" s="26" t="str">
        <f>IF(VLOOKUP(A187,'DB（シナリオ）'!$A$2:$R$217,18,FALSE)="","",VLOOKUP(A187,'DB（シナリオ）'!$A$2:$R$217,18,FALSE))</f>
        <v/>
      </c>
    </row>
    <row r="188" spans="1:17" ht="56.25" customHeight="1" x14ac:dyDescent="0.2">
      <c r="A188" s="21">
        <f t="shared" si="2"/>
        <v>287</v>
      </c>
      <c r="B188" s="21" t="str">
        <f>IF(VLOOKUP(A188,'DB（シナリオ）'!$A$2:$R$217,2,FALSE)="","",VLOOKUP(A188,'DB（シナリオ）'!$A$2:$R$217,2,FALSE))</f>
        <v>品質保証部</v>
      </c>
      <c r="C188" s="22" t="str">
        <f>IF(VLOOKUP(A188,'DB（シナリオ）'!$A$2:$R$217,3,FALSE)="","",VLOOKUP(A188,'DB（シナリオ）'!$A$2:$R$217,3,FALSE))</f>
        <v>顧客サポート課</v>
      </c>
      <c r="D188" s="21" t="str">
        <f>IF(VLOOKUP(A188,'DB（シナリオ）'!$A$2:$R$217,4,FALSE)="","",VLOOKUP(A188,'DB（シナリオ）'!$A$2:$R$217,4,FALSE))</f>
        <v>ｺｰﾙｾﾝﾀｰ（派遣社員）</v>
      </c>
      <c r="E188" s="22" t="str">
        <f>IF(VLOOKUP(A188,'DB（シナリオ）'!$A$2:$R$217,5,FALSE)="","",VLOOKUP(A188,'DB（シナリオ）'!$A$2:$R$217,5,FALSE))</f>
        <v>広瀬</v>
      </c>
      <c r="F188" s="22" t="str">
        <f>IF(VLOOKUP(A188,'DB（シナリオ）'!$A$2:$R$217,6,FALSE)="","",VLOOKUP(A188,'DB（シナリオ）'!$A$2:$R$217,6,FALSE))</f>
        <v>女</v>
      </c>
      <c r="G188" s="22">
        <f>IF(VLOOKUP(A188,'DB（シナリオ）'!$A$2:$R$217,7,FALSE)="","",VLOOKUP(A188,'DB（シナリオ）'!$A$2:$R$217,7,FALSE))</f>
        <v>45</v>
      </c>
      <c r="H188" s="45" t="str">
        <f>IF(VLOOKUP(A188,'DB（シナリオ）'!$A$2:$R$217,8,FALSE)="","",VLOOKUP(A188,'DB（シナリオ）'!$A$2:$R$217,8,FALSE))</f>
        <v>在館</v>
      </c>
      <c r="I188" s="21" t="str">
        <f>IF(VLOOKUP(A188,'DB（シナリオ）'!$A$2:$R$217,9,FALSE)="","",VLOOKUP(A188,'DB（シナリオ）'!$A$2:$R$217,9,FALSE))</f>
        <v/>
      </c>
      <c r="J188" s="22" t="str">
        <f>IF(VLOOKUP(A188,'DB（シナリオ）'!$A$2:$R$217,10,FALSE)="","",VLOOKUP(A188,'DB（シナリオ）'!$A$2:$R$217,10,FALSE))</f>
        <v>社内におり、無事</v>
      </c>
      <c r="K188" s="21" t="str">
        <f>IF(VLOOKUP(A188,'DB（シナリオ）'!$A$2:$R$217,11,FALSE)="","",VLOOKUP(A188,'DB（シナリオ）'!$A$2:$R$217,11,FALSE))</f>
        <v>ひがしの市</v>
      </c>
      <c r="L188" s="21" t="str">
        <f>IF(VLOOKUP(A188,'DB（シナリオ）'!$A$2:$R$217,12,FALSE)="","",VLOOKUP(A188,'DB（シナリオ）'!$A$2:$R$217,12,FALSE))</f>
        <v>東西線リス駅</v>
      </c>
      <c r="M188" s="21">
        <f>IF(VLOOKUP(A188,'DB（シナリオ）'!$A$2:$R$217,13,FALSE)="","",VLOOKUP(A188,'DB（シナリオ）'!$A$2:$R$217,13,FALSE))</f>
        <v>5</v>
      </c>
      <c r="N188" s="21" t="str">
        <f>IF(VLOOKUP(A188,'DB（シナリオ）'!$A$2:$R$217,15,FALSE)="","",VLOOKUP(A188,'DB（シナリオ）'!$A$2:$R$217,15,FALSE))</f>
        <v>夫、娘（15歳）</v>
      </c>
      <c r="O188" s="21" t="str">
        <f>IF(VLOOKUP(A188,'DB（シナリオ）'!$A$2:$R$217,16,FALSE)="","",VLOOKUP(A188,'DB（シナリオ）'!$A$2:$R$217,16,FALSE))</f>
        <v>全員無事</v>
      </c>
      <c r="P188" s="21" t="str">
        <f>IF(VLOOKUP(A188,'DB（シナリオ）'!$A$2:$R$217,17,FALSE)="","",VLOOKUP(A188,'DB（シナリオ）'!$A$2:$R$217,17,FALSE))</f>
        <v/>
      </c>
      <c r="Q188" s="26" t="str">
        <f>IF(VLOOKUP(A188,'DB（シナリオ）'!$A$2:$R$217,18,FALSE)="","",VLOOKUP(A188,'DB（シナリオ）'!$A$2:$R$217,18,FALSE))</f>
        <v/>
      </c>
    </row>
    <row r="189" spans="1:17" ht="56.25" customHeight="1" x14ac:dyDescent="0.2">
      <c r="A189" s="21">
        <f t="shared" si="2"/>
        <v>288</v>
      </c>
      <c r="B189" s="21" t="str">
        <f>IF(VLOOKUP(A189,'DB（シナリオ）'!$A$2:$R$217,2,FALSE)="","",VLOOKUP(A189,'DB（シナリオ）'!$A$2:$R$217,2,FALSE))</f>
        <v>品質保証部</v>
      </c>
      <c r="C189" s="22" t="str">
        <f>IF(VLOOKUP(A189,'DB（シナリオ）'!$A$2:$R$217,3,FALSE)="","",VLOOKUP(A189,'DB（シナリオ）'!$A$2:$R$217,3,FALSE))</f>
        <v>顧客サポート課</v>
      </c>
      <c r="D189" s="21" t="str">
        <f>IF(VLOOKUP(A189,'DB（シナリオ）'!$A$2:$R$217,4,FALSE)="","",VLOOKUP(A189,'DB（シナリオ）'!$A$2:$R$217,4,FALSE))</f>
        <v>ｺｰﾙｾﾝﾀｰ（派遣社員）</v>
      </c>
      <c r="E189" s="22" t="str">
        <f>IF(VLOOKUP(A189,'DB（シナリオ）'!$A$2:$R$217,5,FALSE)="","",VLOOKUP(A189,'DB（シナリオ）'!$A$2:$R$217,5,FALSE))</f>
        <v>大谷</v>
      </c>
      <c r="F189" s="22" t="str">
        <f>IF(VLOOKUP(A189,'DB（シナリオ）'!$A$2:$R$217,6,FALSE)="","",VLOOKUP(A189,'DB（シナリオ）'!$A$2:$R$217,6,FALSE))</f>
        <v>女</v>
      </c>
      <c r="G189" s="22">
        <f>IF(VLOOKUP(A189,'DB（シナリオ）'!$A$2:$R$217,7,FALSE)="","",VLOOKUP(A189,'DB（シナリオ）'!$A$2:$R$217,7,FALSE))</f>
        <v>44</v>
      </c>
      <c r="H189" s="45" t="str">
        <f>IF(VLOOKUP(A189,'DB（シナリオ）'!$A$2:$R$217,8,FALSE)="","",VLOOKUP(A189,'DB（シナリオ）'!$A$2:$R$217,8,FALSE))</f>
        <v>在館</v>
      </c>
      <c r="I189" s="21" t="str">
        <f>IF(VLOOKUP(A189,'DB（シナリオ）'!$A$2:$R$217,9,FALSE)="","",VLOOKUP(A189,'DB（シナリオ）'!$A$2:$R$217,9,FALSE))</f>
        <v/>
      </c>
      <c r="J189" s="22" t="str">
        <f>IF(VLOOKUP(A189,'DB（シナリオ）'!$A$2:$R$217,10,FALSE)="","",VLOOKUP(A189,'DB（シナリオ）'!$A$2:$R$217,10,FALSE))</f>
        <v>社内におり、無事</v>
      </c>
      <c r="K189" s="21" t="str">
        <f>IF(VLOOKUP(A189,'DB（シナリオ）'!$A$2:$R$217,11,FALSE)="","",VLOOKUP(A189,'DB（シナリオ）'!$A$2:$R$217,11,FALSE))</f>
        <v>にしやま市</v>
      </c>
      <c r="L189" s="21" t="str">
        <f>IF(VLOOKUP(A189,'DB（シナリオ）'!$A$2:$R$217,12,FALSE)="","",VLOOKUP(A189,'DB（シナリオ）'!$A$2:$R$217,12,FALSE))</f>
        <v>東西線ばった駅</v>
      </c>
      <c r="M189" s="21">
        <f>IF(VLOOKUP(A189,'DB（シナリオ）'!$A$2:$R$217,13,FALSE)="","",VLOOKUP(A189,'DB（シナリオ）'!$A$2:$R$217,13,FALSE))</f>
        <v>25</v>
      </c>
      <c r="N189" s="21" t="str">
        <f>IF(VLOOKUP(A189,'DB（シナリオ）'!$A$2:$R$217,15,FALSE)="","",VLOOKUP(A189,'DB（シナリオ）'!$A$2:$R$217,15,FALSE))</f>
        <v>夫、息子（16歳）</v>
      </c>
      <c r="O189" s="21" t="str">
        <f>IF(VLOOKUP(A189,'DB（シナリオ）'!$A$2:$R$217,16,FALSE)="","",VLOOKUP(A189,'DB（シナリオ）'!$A$2:$R$217,16,FALSE))</f>
        <v>全員無事</v>
      </c>
      <c r="P189" s="21" t="str">
        <f>IF(VLOOKUP(A189,'DB（シナリオ）'!$A$2:$R$217,17,FALSE)="","",VLOOKUP(A189,'DB（シナリオ）'!$A$2:$R$217,17,FALSE))</f>
        <v/>
      </c>
      <c r="Q189" s="26" t="str">
        <f>IF(VLOOKUP(A189,'DB（シナリオ）'!$A$2:$R$217,18,FALSE)="","",VLOOKUP(A189,'DB（シナリオ）'!$A$2:$R$217,18,FALSE))</f>
        <v/>
      </c>
    </row>
    <row r="190" spans="1:17" ht="56.25" customHeight="1" x14ac:dyDescent="0.2">
      <c r="A190" s="21">
        <f t="shared" si="2"/>
        <v>289</v>
      </c>
      <c r="B190" s="21" t="str">
        <f>IF(VLOOKUP(A190,'DB（シナリオ）'!$A$2:$R$217,2,FALSE)="","",VLOOKUP(A190,'DB（シナリオ）'!$A$2:$R$217,2,FALSE))</f>
        <v>品質保証部</v>
      </c>
      <c r="C190" s="22" t="str">
        <f>IF(VLOOKUP(A190,'DB（シナリオ）'!$A$2:$R$217,3,FALSE)="","",VLOOKUP(A190,'DB（シナリオ）'!$A$2:$R$217,3,FALSE))</f>
        <v>顧客サポート課</v>
      </c>
      <c r="D190" s="21" t="str">
        <f>IF(VLOOKUP(A190,'DB（シナリオ）'!$A$2:$R$217,4,FALSE)="","",VLOOKUP(A190,'DB（シナリオ）'!$A$2:$R$217,4,FALSE))</f>
        <v>ｺｰﾙｾﾝﾀｰ（派遣社員）</v>
      </c>
      <c r="E190" s="22" t="str">
        <f>IF(VLOOKUP(A190,'DB（シナリオ）'!$A$2:$R$217,5,FALSE)="","",VLOOKUP(A190,'DB（シナリオ）'!$A$2:$R$217,5,FALSE))</f>
        <v>黒田</v>
      </c>
      <c r="F190" s="22" t="str">
        <f>IF(VLOOKUP(A190,'DB（シナリオ）'!$A$2:$R$217,6,FALSE)="","",VLOOKUP(A190,'DB（シナリオ）'!$A$2:$R$217,6,FALSE))</f>
        <v>女</v>
      </c>
      <c r="G190" s="22">
        <f>IF(VLOOKUP(A190,'DB（シナリオ）'!$A$2:$R$217,7,FALSE)="","",VLOOKUP(A190,'DB（シナリオ）'!$A$2:$R$217,7,FALSE))</f>
        <v>43</v>
      </c>
      <c r="H190" s="45" t="str">
        <f>IF(VLOOKUP(A190,'DB（シナリオ）'!$A$2:$R$217,8,FALSE)="","",VLOOKUP(A190,'DB（シナリオ）'!$A$2:$R$217,8,FALSE))</f>
        <v>在館</v>
      </c>
      <c r="I190" s="21" t="str">
        <f>IF(VLOOKUP(A190,'DB（シナリオ）'!$A$2:$R$217,9,FALSE)="","",VLOOKUP(A190,'DB（シナリオ）'!$A$2:$R$217,9,FALSE))</f>
        <v/>
      </c>
      <c r="J190" s="22" t="str">
        <f>IF(VLOOKUP(A190,'DB（シナリオ）'!$A$2:$R$217,10,FALSE)="","",VLOOKUP(A190,'DB（シナリオ）'!$A$2:$R$217,10,FALSE))</f>
        <v>社内におり、無事</v>
      </c>
      <c r="K190" s="21" t="str">
        <f>IF(VLOOKUP(A190,'DB（シナリオ）'!$A$2:$R$217,11,FALSE)="","",VLOOKUP(A190,'DB（シナリオ）'!$A$2:$R$217,11,FALSE))</f>
        <v>ひがしの市</v>
      </c>
      <c r="L190" s="21" t="str">
        <f>IF(VLOOKUP(A190,'DB（シナリオ）'!$A$2:$R$217,12,FALSE)="","",VLOOKUP(A190,'DB（シナリオ）'!$A$2:$R$217,12,FALSE))</f>
        <v>南北線イチゴ駅</v>
      </c>
      <c r="M190" s="21">
        <f>IF(VLOOKUP(A190,'DB（シナリオ）'!$A$2:$R$217,13,FALSE)="","",VLOOKUP(A190,'DB（シナリオ）'!$A$2:$R$217,13,FALSE))</f>
        <v>5</v>
      </c>
      <c r="N190" s="21" t="str">
        <f>IF(VLOOKUP(A190,'DB（シナリオ）'!$A$2:$R$217,15,FALSE)="","",VLOOKUP(A190,'DB（シナリオ）'!$A$2:$R$217,15,FALSE))</f>
        <v>夫、息子（15歳）</v>
      </c>
      <c r="O190" s="21" t="str">
        <f>IF(VLOOKUP(A190,'DB（シナリオ）'!$A$2:$R$217,16,FALSE)="","",VLOOKUP(A190,'DB（シナリオ）'!$A$2:$R$217,16,FALSE))</f>
        <v>全員無事</v>
      </c>
      <c r="P190" s="21" t="str">
        <f>IF(VLOOKUP(A190,'DB（シナリオ）'!$A$2:$R$217,17,FALSE)="","",VLOOKUP(A190,'DB（シナリオ）'!$A$2:$R$217,17,FALSE))</f>
        <v/>
      </c>
      <c r="Q190" s="26" t="str">
        <f>IF(VLOOKUP(A190,'DB（シナリオ）'!$A$2:$R$217,18,FALSE)="","",VLOOKUP(A190,'DB（シナリオ）'!$A$2:$R$217,18,FALSE))</f>
        <v/>
      </c>
    </row>
    <row r="191" spans="1:17" ht="56.25" customHeight="1" x14ac:dyDescent="0.2">
      <c r="A191" s="21">
        <f t="shared" si="2"/>
        <v>290</v>
      </c>
      <c r="B191" s="21" t="str">
        <f>IF(VLOOKUP(A191,'DB（シナリオ）'!$A$2:$R$217,2,FALSE)="","",VLOOKUP(A191,'DB（シナリオ）'!$A$2:$R$217,2,FALSE))</f>
        <v>品質保証部</v>
      </c>
      <c r="C191" s="22" t="str">
        <f>IF(VLOOKUP(A191,'DB（シナリオ）'!$A$2:$R$217,3,FALSE)="","",VLOOKUP(A191,'DB（シナリオ）'!$A$2:$R$217,3,FALSE))</f>
        <v>顧客サポート課</v>
      </c>
      <c r="D191" s="21" t="str">
        <f>IF(VLOOKUP(A191,'DB（シナリオ）'!$A$2:$R$217,4,FALSE)="","",VLOOKUP(A191,'DB（シナリオ）'!$A$2:$R$217,4,FALSE))</f>
        <v>ｺｰﾙｾﾝﾀｰ（派遣社員）</v>
      </c>
      <c r="E191" s="22" t="str">
        <f>IF(VLOOKUP(A191,'DB（シナリオ）'!$A$2:$R$217,5,FALSE)="","",VLOOKUP(A191,'DB（シナリオ）'!$A$2:$R$217,5,FALSE))</f>
        <v>尾崎</v>
      </c>
      <c r="F191" s="22" t="str">
        <f>IF(VLOOKUP(A191,'DB（シナリオ）'!$A$2:$R$217,6,FALSE)="","",VLOOKUP(A191,'DB（シナリオ）'!$A$2:$R$217,6,FALSE))</f>
        <v>女</v>
      </c>
      <c r="G191" s="22">
        <f>IF(VLOOKUP(A191,'DB（シナリオ）'!$A$2:$R$217,7,FALSE)="","",VLOOKUP(A191,'DB（シナリオ）'!$A$2:$R$217,7,FALSE))</f>
        <v>35</v>
      </c>
      <c r="H191" s="45" t="str">
        <f>IF(VLOOKUP(A191,'DB（シナリオ）'!$A$2:$R$217,8,FALSE)="","",VLOOKUP(A191,'DB（シナリオ）'!$A$2:$R$217,8,FALSE))</f>
        <v>在館</v>
      </c>
      <c r="I191" s="21" t="str">
        <f>IF(VLOOKUP(A191,'DB（シナリオ）'!$A$2:$R$217,9,FALSE)="","",VLOOKUP(A191,'DB（シナリオ）'!$A$2:$R$217,9,FALSE))</f>
        <v/>
      </c>
      <c r="J191" s="22" t="str">
        <f>IF(VLOOKUP(A191,'DB（シナリオ）'!$A$2:$R$217,10,FALSE)="","",VLOOKUP(A191,'DB（シナリオ）'!$A$2:$R$217,10,FALSE))</f>
        <v>社内におり、無事</v>
      </c>
      <c r="K191" s="21" t="str">
        <f>IF(VLOOKUP(A191,'DB（シナリオ）'!$A$2:$R$217,11,FALSE)="","",VLOOKUP(A191,'DB（シナリオ）'!$A$2:$R$217,11,FALSE))</f>
        <v>はまべ市</v>
      </c>
      <c r="L191" s="21" t="str">
        <f>IF(VLOOKUP(A191,'DB（シナリオ）'!$A$2:$R$217,12,FALSE)="","",VLOOKUP(A191,'DB（シナリオ）'!$A$2:$R$217,12,FALSE))</f>
        <v>南北線くじら駅</v>
      </c>
      <c r="M191" s="21">
        <f>IF(VLOOKUP(A191,'DB（シナリオ）'!$A$2:$R$217,13,FALSE)="","",VLOOKUP(A191,'DB（シナリオ）'!$A$2:$R$217,13,FALSE))</f>
        <v>20</v>
      </c>
      <c r="N191" s="21" t="str">
        <f>IF(VLOOKUP(A191,'DB（シナリオ）'!$A$2:$R$217,15,FALSE)="","",VLOOKUP(A191,'DB（シナリオ）'!$A$2:$R$217,15,FALSE))</f>
        <v>息子(3歳、保育園通い）と2人暮らし</v>
      </c>
      <c r="O191" s="21" t="str">
        <f>IF(VLOOKUP(A191,'DB（シナリオ）'!$A$2:$R$217,16,FALSE)="","",VLOOKUP(A191,'DB（シナリオ）'!$A$2:$R$217,16,FALSE))</f>
        <v>息子：保育園と連絡できず、不明</v>
      </c>
      <c r="P191" s="21" t="str">
        <f>IF(VLOOKUP(A191,'DB（シナリオ）'!$A$2:$R$217,17,FALSE)="","",VLOOKUP(A191,'DB（シナリオ）'!$A$2:$R$217,17,FALSE))</f>
        <v/>
      </c>
      <c r="Q191" s="26" t="str">
        <f>IF(VLOOKUP(A191,'DB（シナリオ）'!$A$2:$R$217,18,FALSE)="","",VLOOKUP(A191,'DB（シナリオ）'!$A$2:$R$217,18,FALSE))</f>
        <v/>
      </c>
    </row>
    <row r="192" spans="1:17" ht="56.25" customHeight="1" x14ac:dyDescent="0.2">
      <c r="A192" s="21">
        <f t="shared" si="2"/>
        <v>291</v>
      </c>
      <c r="B192" s="21" t="str">
        <f>IF(VLOOKUP(A192,'DB（シナリオ）'!$A$2:$R$217,2,FALSE)="","",VLOOKUP(A192,'DB（シナリオ）'!$A$2:$R$217,2,FALSE))</f>
        <v>品質保証部</v>
      </c>
      <c r="C192" s="22" t="str">
        <f>IF(VLOOKUP(A192,'DB（シナリオ）'!$A$2:$R$217,3,FALSE)="","",VLOOKUP(A192,'DB（シナリオ）'!$A$2:$R$217,3,FALSE))</f>
        <v>顧客サポート課</v>
      </c>
      <c r="D192" s="21" t="str">
        <f>IF(VLOOKUP(A192,'DB（シナリオ）'!$A$2:$R$217,4,FALSE)="","",VLOOKUP(A192,'DB（シナリオ）'!$A$2:$R$217,4,FALSE))</f>
        <v>ｺｰﾙｾﾝﾀｰ（派遣社員）</v>
      </c>
      <c r="E192" s="22" t="str">
        <f>IF(VLOOKUP(A192,'DB（シナリオ）'!$A$2:$R$217,5,FALSE)="","",VLOOKUP(A192,'DB（シナリオ）'!$A$2:$R$217,5,FALSE))</f>
        <v>田辺</v>
      </c>
      <c r="F192" s="22" t="str">
        <f>IF(VLOOKUP(A192,'DB（シナリオ）'!$A$2:$R$217,6,FALSE)="","",VLOOKUP(A192,'DB（シナリオ）'!$A$2:$R$217,6,FALSE))</f>
        <v>女</v>
      </c>
      <c r="G192" s="22">
        <f>IF(VLOOKUP(A192,'DB（シナリオ）'!$A$2:$R$217,7,FALSE)="","",VLOOKUP(A192,'DB（シナリオ）'!$A$2:$R$217,7,FALSE))</f>
        <v>34</v>
      </c>
      <c r="H192" s="45" t="str">
        <f>IF(VLOOKUP(A192,'DB（シナリオ）'!$A$2:$R$217,8,FALSE)="","",VLOOKUP(A192,'DB（シナリオ）'!$A$2:$R$217,8,FALSE))</f>
        <v>在館</v>
      </c>
      <c r="I192" s="21" t="str">
        <f>IF(VLOOKUP(A192,'DB（シナリオ）'!$A$2:$R$217,9,FALSE)="","",VLOOKUP(A192,'DB（シナリオ）'!$A$2:$R$217,9,FALSE))</f>
        <v/>
      </c>
      <c r="J192" s="22" t="str">
        <f>IF(VLOOKUP(A192,'DB（シナリオ）'!$A$2:$R$217,10,FALSE)="","",VLOOKUP(A192,'DB（シナリオ）'!$A$2:$R$217,10,FALSE))</f>
        <v>社内におり、無事</v>
      </c>
      <c r="K192" s="21" t="str">
        <f>IF(VLOOKUP(A192,'DB（シナリオ）'!$A$2:$R$217,11,FALSE)="","",VLOOKUP(A192,'DB（シナリオ）'!$A$2:$R$217,11,FALSE))</f>
        <v>はまべ市</v>
      </c>
      <c r="L192" s="21" t="str">
        <f>IF(VLOOKUP(A192,'DB（シナリオ）'!$A$2:$R$217,12,FALSE)="","",VLOOKUP(A192,'DB（シナリオ）'!$A$2:$R$217,12,FALSE))</f>
        <v>南北線くじら駅</v>
      </c>
      <c r="M192" s="21">
        <f>IF(VLOOKUP(A192,'DB（シナリオ）'!$A$2:$R$217,13,FALSE)="","",VLOOKUP(A192,'DB（シナリオ）'!$A$2:$R$217,13,FALSE))</f>
        <v>20</v>
      </c>
      <c r="N192" s="21" t="str">
        <f>IF(VLOOKUP(A192,'DB（シナリオ）'!$A$2:$R$217,15,FALSE)="","",VLOOKUP(A192,'DB（シナリオ）'!$A$2:$R$217,15,FALSE))</f>
        <v>夫、娘（14歳）、娘(12歳）、息子(8歳）</v>
      </c>
      <c r="O192" s="21" t="str">
        <f>IF(VLOOKUP(A192,'DB（シナリオ）'!$A$2:$R$217,16,FALSE)="","",VLOOKUP(A192,'DB（シナリオ）'!$A$2:$R$217,16,FALSE))</f>
        <v>全員無事</v>
      </c>
      <c r="P192" s="21" t="str">
        <f>IF(VLOOKUP(A192,'DB（シナリオ）'!$A$2:$R$217,17,FALSE)="","",VLOOKUP(A192,'DB（シナリオ）'!$A$2:$R$217,17,FALSE))</f>
        <v/>
      </c>
      <c r="Q192" s="26" t="str">
        <f>IF(VLOOKUP(A192,'DB（シナリオ）'!$A$2:$R$217,18,FALSE)="","",VLOOKUP(A192,'DB（シナリオ）'!$A$2:$R$217,18,FALSE))</f>
        <v/>
      </c>
    </row>
    <row r="193" spans="1:17" ht="56.25" customHeight="1" x14ac:dyDescent="0.2">
      <c r="A193" s="21">
        <f t="shared" si="2"/>
        <v>292</v>
      </c>
      <c r="B193" s="21" t="str">
        <f>IF(VLOOKUP(A193,'DB（シナリオ）'!$A$2:$R$217,2,FALSE)="","",VLOOKUP(A193,'DB（シナリオ）'!$A$2:$R$217,2,FALSE))</f>
        <v>品質保証部</v>
      </c>
      <c r="C193" s="22" t="str">
        <f>IF(VLOOKUP(A193,'DB（シナリオ）'!$A$2:$R$217,3,FALSE)="","",VLOOKUP(A193,'DB（シナリオ）'!$A$2:$R$217,3,FALSE))</f>
        <v>顧客サポート課</v>
      </c>
      <c r="D193" s="21" t="str">
        <f>IF(VLOOKUP(A193,'DB（シナリオ）'!$A$2:$R$217,4,FALSE)="","",VLOOKUP(A193,'DB（シナリオ）'!$A$2:$R$217,4,FALSE))</f>
        <v>ｺｰﾙｾﾝﾀｰ（派遣社員）</v>
      </c>
      <c r="E193" s="22" t="str">
        <f>IF(VLOOKUP(A193,'DB（シナリオ）'!$A$2:$R$217,5,FALSE)="","",VLOOKUP(A193,'DB（シナリオ）'!$A$2:$R$217,5,FALSE))</f>
        <v>永田</v>
      </c>
      <c r="F193" s="22" t="str">
        <f>IF(VLOOKUP(A193,'DB（シナリオ）'!$A$2:$R$217,6,FALSE)="","",VLOOKUP(A193,'DB（シナリオ）'!$A$2:$R$217,6,FALSE))</f>
        <v>女</v>
      </c>
      <c r="G193" s="22">
        <f>IF(VLOOKUP(A193,'DB（シナリオ）'!$A$2:$R$217,7,FALSE)="","",VLOOKUP(A193,'DB（シナリオ）'!$A$2:$R$217,7,FALSE))</f>
        <v>39</v>
      </c>
      <c r="H193" s="45" t="str">
        <f>IF(VLOOKUP(A193,'DB（シナリオ）'!$A$2:$R$217,8,FALSE)="","",VLOOKUP(A193,'DB（シナリオ）'!$A$2:$R$217,8,FALSE))</f>
        <v>在館</v>
      </c>
      <c r="I193" s="21" t="str">
        <f>IF(VLOOKUP(A193,'DB（シナリオ）'!$A$2:$R$217,9,FALSE)="","",VLOOKUP(A193,'DB（シナリオ）'!$A$2:$R$217,9,FALSE))</f>
        <v/>
      </c>
      <c r="J193" s="22" t="str">
        <f>IF(VLOOKUP(A193,'DB（シナリオ）'!$A$2:$R$217,10,FALSE)="","",VLOOKUP(A193,'DB（シナリオ）'!$A$2:$R$217,10,FALSE))</f>
        <v>社内におり、無事</v>
      </c>
      <c r="K193" s="21" t="str">
        <f>IF(VLOOKUP(A193,'DB（シナリオ）'!$A$2:$R$217,11,FALSE)="","",VLOOKUP(A193,'DB（シナリオ）'!$A$2:$R$217,11,FALSE))</f>
        <v>にしやま市</v>
      </c>
      <c r="L193" s="21" t="str">
        <f>IF(VLOOKUP(A193,'DB（シナリオ）'!$A$2:$R$217,12,FALSE)="","",VLOOKUP(A193,'DB（シナリオ）'!$A$2:$R$217,12,FALSE))</f>
        <v>東西線こおろぎ駅</v>
      </c>
      <c r="M193" s="21">
        <f>IF(VLOOKUP(A193,'DB（シナリオ）'!$A$2:$R$217,13,FALSE)="","",VLOOKUP(A193,'DB（シナリオ）'!$A$2:$R$217,13,FALSE))</f>
        <v>20</v>
      </c>
      <c r="N193" s="21" t="str">
        <f>IF(VLOOKUP(A193,'DB（シナリオ）'!$A$2:$R$217,15,FALSE)="","",VLOOKUP(A193,'DB（シナリオ）'!$A$2:$R$217,15,FALSE))</f>
        <v>夫、息子（11歳）</v>
      </c>
      <c r="O193" s="21" t="str">
        <f>IF(VLOOKUP(A193,'DB（シナリオ）'!$A$2:$R$217,16,FALSE)="","",VLOOKUP(A193,'DB（シナリオ）'!$A$2:$R$217,16,FALSE))</f>
        <v>全員無事</v>
      </c>
      <c r="P193" s="21" t="str">
        <f>IF(VLOOKUP(A193,'DB（シナリオ）'!$A$2:$R$217,17,FALSE)="","",VLOOKUP(A193,'DB（シナリオ）'!$A$2:$R$217,17,FALSE))</f>
        <v/>
      </c>
      <c r="Q193" s="26" t="str">
        <f>IF(VLOOKUP(A193,'DB（シナリオ）'!$A$2:$R$217,18,FALSE)="","",VLOOKUP(A193,'DB（シナリオ）'!$A$2:$R$217,18,FALSE))</f>
        <v/>
      </c>
    </row>
    <row r="194" spans="1:17" ht="56.25" customHeight="1" x14ac:dyDescent="0.2">
      <c r="A194" s="21">
        <f t="shared" si="2"/>
        <v>293</v>
      </c>
      <c r="B194" s="21" t="str">
        <f>IF(VLOOKUP(A194,'DB（シナリオ）'!$A$2:$R$217,2,FALSE)="","",VLOOKUP(A194,'DB（シナリオ）'!$A$2:$R$217,2,FALSE))</f>
        <v>品質保証部</v>
      </c>
      <c r="C194" s="22" t="str">
        <f>IF(VLOOKUP(A194,'DB（シナリオ）'!$A$2:$R$217,3,FALSE)="","",VLOOKUP(A194,'DB（シナリオ）'!$A$2:$R$217,3,FALSE))</f>
        <v>顧客サポート課</v>
      </c>
      <c r="D194" s="21" t="str">
        <f>IF(VLOOKUP(A194,'DB（シナリオ）'!$A$2:$R$217,4,FALSE)="","",VLOOKUP(A194,'DB（シナリオ）'!$A$2:$R$217,4,FALSE))</f>
        <v>ｺｰﾙｾﾝﾀｰ（派遣社員）</v>
      </c>
      <c r="E194" s="22" t="str">
        <f>IF(VLOOKUP(A194,'DB（シナリオ）'!$A$2:$R$217,5,FALSE)="","",VLOOKUP(A194,'DB（シナリオ）'!$A$2:$R$217,5,FALSE))</f>
        <v>松村</v>
      </c>
      <c r="F194" s="22" t="str">
        <f>IF(VLOOKUP(A194,'DB（シナリオ）'!$A$2:$R$217,6,FALSE)="","",VLOOKUP(A194,'DB（シナリオ）'!$A$2:$R$217,6,FALSE))</f>
        <v>女</v>
      </c>
      <c r="G194" s="22">
        <f>IF(VLOOKUP(A194,'DB（シナリオ）'!$A$2:$R$217,7,FALSE)="","",VLOOKUP(A194,'DB（シナリオ）'!$A$2:$R$217,7,FALSE))</f>
        <v>30</v>
      </c>
      <c r="H194" s="45" t="str">
        <f>IF(VLOOKUP(A194,'DB（シナリオ）'!$A$2:$R$217,8,FALSE)="","",VLOOKUP(A194,'DB（シナリオ）'!$A$2:$R$217,8,FALSE))</f>
        <v>在館</v>
      </c>
      <c r="I194" s="21" t="str">
        <f>IF(VLOOKUP(A194,'DB（シナリオ）'!$A$2:$R$217,9,FALSE)="","",VLOOKUP(A194,'DB（シナリオ）'!$A$2:$R$217,9,FALSE))</f>
        <v/>
      </c>
      <c r="J194" s="22" t="str">
        <f>IF(VLOOKUP(A194,'DB（シナリオ）'!$A$2:$R$217,10,FALSE)="","",VLOOKUP(A194,'DB（シナリオ）'!$A$2:$R$217,10,FALSE))</f>
        <v>社内におり、無事</v>
      </c>
      <c r="K194" s="21" t="str">
        <f>IF(VLOOKUP(A194,'DB（シナリオ）'!$A$2:$R$217,11,FALSE)="","",VLOOKUP(A194,'DB（シナリオ）'!$A$2:$R$217,11,FALSE))</f>
        <v>ひがしの市</v>
      </c>
      <c r="L194" s="21" t="str">
        <f>IF(VLOOKUP(A194,'DB（シナリオ）'!$A$2:$R$217,12,FALSE)="","",VLOOKUP(A194,'DB（シナリオ）'!$A$2:$R$217,12,FALSE))</f>
        <v>南北線イチゴ駅</v>
      </c>
      <c r="M194" s="21">
        <f>IF(VLOOKUP(A194,'DB（シナリオ）'!$A$2:$R$217,13,FALSE)="","",VLOOKUP(A194,'DB（シナリオ）'!$A$2:$R$217,13,FALSE))</f>
        <v>5</v>
      </c>
      <c r="N194" s="21" t="str">
        <f>IF(VLOOKUP(A194,'DB（シナリオ）'!$A$2:$R$217,15,FALSE)="","",VLOOKUP(A194,'DB（シナリオ）'!$A$2:$R$217,15,FALSE))</f>
        <v>夫</v>
      </c>
      <c r="O194" s="21" t="str">
        <f>IF(VLOOKUP(A194,'DB（シナリオ）'!$A$2:$R$217,16,FALSE)="","",VLOOKUP(A194,'DB（シナリオ）'!$A$2:$R$217,16,FALSE))</f>
        <v>無事</v>
      </c>
      <c r="P194" s="21" t="str">
        <f>IF(VLOOKUP(A194,'DB（シナリオ）'!$A$2:$R$217,17,FALSE)="","",VLOOKUP(A194,'DB（シナリオ）'!$A$2:$R$217,17,FALSE))</f>
        <v/>
      </c>
      <c r="Q194" s="26" t="str">
        <f>IF(VLOOKUP(A194,'DB（シナリオ）'!$A$2:$R$217,18,FALSE)="","",VLOOKUP(A194,'DB（シナリオ）'!$A$2:$R$217,18,FALSE))</f>
        <v/>
      </c>
    </row>
    <row r="195" spans="1:17" ht="56.25" customHeight="1" x14ac:dyDescent="0.2">
      <c r="A195" s="21">
        <f t="shared" si="2"/>
        <v>294</v>
      </c>
      <c r="B195" s="21" t="str">
        <f>IF(VLOOKUP(A195,'DB（シナリオ）'!$A$2:$R$217,2,FALSE)="","",VLOOKUP(A195,'DB（シナリオ）'!$A$2:$R$217,2,FALSE))</f>
        <v>品質保証部</v>
      </c>
      <c r="C195" s="22" t="str">
        <f>IF(VLOOKUP(A195,'DB（シナリオ）'!$A$2:$R$217,3,FALSE)="","",VLOOKUP(A195,'DB（シナリオ）'!$A$2:$R$217,3,FALSE))</f>
        <v>顧客サポート課</v>
      </c>
      <c r="D195" s="21" t="str">
        <f>IF(VLOOKUP(A195,'DB（シナリオ）'!$A$2:$R$217,4,FALSE)="","",VLOOKUP(A195,'DB（シナリオ）'!$A$2:$R$217,4,FALSE))</f>
        <v>ｺｰﾙｾﾝﾀｰ（派遣社員）</v>
      </c>
      <c r="E195" s="22" t="str">
        <f>IF(VLOOKUP(A195,'DB（シナリオ）'!$A$2:$R$217,5,FALSE)="","",VLOOKUP(A195,'DB（シナリオ）'!$A$2:$R$217,5,FALSE))</f>
        <v>望月</v>
      </c>
      <c r="F195" s="22" t="str">
        <f>IF(VLOOKUP(A195,'DB（シナリオ）'!$A$2:$R$217,6,FALSE)="","",VLOOKUP(A195,'DB（シナリオ）'!$A$2:$R$217,6,FALSE))</f>
        <v>男</v>
      </c>
      <c r="G195" s="22">
        <f>IF(VLOOKUP(A195,'DB（シナリオ）'!$A$2:$R$217,7,FALSE)="","",VLOOKUP(A195,'DB（シナリオ）'!$A$2:$R$217,7,FALSE))</f>
        <v>26</v>
      </c>
      <c r="H195" s="45" t="str">
        <f>IF(VLOOKUP(A195,'DB（シナリオ）'!$A$2:$R$217,8,FALSE)="","",VLOOKUP(A195,'DB（シナリオ）'!$A$2:$R$217,8,FALSE))</f>
        <v>在館</v>
      </c>
      <c r="I195" s="21" t="str">
        <f>IF(VLOOKUP(A195,'DB（シナリオ）'!$A$2:$R$217,9,FALSE)="","",VLOOKUP(A195,'DB（シナリオ）'!$A$2:$R$217,9,FALSE))</f>
        <v/>
      </c>
      <c r="J195" s="22" t="str">
        <f>IF(VLOOKUP(A195,'DB（シナリオ）'!$A$2:$R$217,10,FALSE)="","",VLOOKUP(A195,'DB（シナリオ）'!$A$2:$R$217,10,FALSE))</f>
        <v>社内におり、無事</v>
      </c>
      <c r="K195" s="21" t="str">
        <f>IF(VLOOKUP(A195,'DB（シナリオ）'!$A$2:$R$217,11,FALSE)="","",VLOOKUP(A195,'DB（シナリオ）'!$A$2:$R$217,11,FALSE))</f>
        <v>にしやま市</v>
      </c>
      <c r="L195" s="21" t="str">
        <f>IF(VLOOKUP(A195,'DB（シナリオ）'!$A$2:$R$217,12,FALSE)="","",VLOOKUP(A195,'DB（シナリオ）'!$A$2:$R$217,12,FALSE))</f>
        <v>東西線はち駅</v>
      </c>
      <c r="M195" s="21">
        <f>IF(VLOOKUP(A195,'DB（シナリオ）'!$A$2:$R$217,13,FALSE)="","",VLOOKUP(A195,'DB（シナリオ）'!$A$2:$R$217,13,FALSE))</f>
        <v>15</v>
      </c>
      <c r="N195" s="21" t="str">
        <f>IF(VLOOKUP(A195,'DB（シナリオ）'!$A$2:$R$217,15,FALSE)="","",VLOOKUP(A195,'DB（シナリオ）'!$A$2:$R$217,15,FALSE))</f>
        <v>独身、一人暮らし</v>
      </c>
      <c r="O195" s="21" t="str">
        <f>IF(VLOOKUP(A195,'DB（シナリオ）'!$A$2:$R$217,16,FALSE)="","",VLOOKUP(A195,'DB（シナリオ）'!$A$2:$R$217,16,FALSE))</f>
        <v/>
      </c>
      <c r="P195" s="21" t="str">
        <f>IF(VLOOKUP(A195,'DB（シナリオ）'!$A$2:$R$217,17,FALSE)="","",VLOOKUP(A195,'DB（シナリオ）'!$A$2:$R$217,17,FALSE))</f>
        <v/>
      </c>
      <c r="Q195" s="26" t="str">
        <f>IF(VLOOKUP(A195,'DB（シナリオ）'!$A$2:$R$217,18,FALSE)="","",VLOOKUP(A195,'DB（シナリオ）'!$A$2:$R$217,18,FALSE))</f>
        <v/>
      </c>
    </row>
    <row r="196" spans="1:17" ht="56.25" customHeight="1" x14ac:dyDescent="0.2">
      <c r="A196" s="21">
        <f t="shared" si="2"/>
        <v>295</v>
      </c>
      <c r="B196" s="21" t="str">
        <f>IF(VLOOKUP(A196,'DB（シナリオ）'!$A$2:$R$217,2,FALSE)="","",VLOOKUP(A196,'DB（シナリオ）'!$A$2:$R$217,2,FALSE))</f>
        <v>品質保証部</v>
      </c>
      <c r="C196" s="22" t="str">
        <f>IF(VLOOKUP(A196,'DB（シナリオ）'!$A$2:$R$217,3,FALSE)="","",VLOOKUP(A196,'DB（シナリオ）'!$A$2:$R$217,3,FALSE))</f>
        <v>顧客サポート課</v>
      </c>
      <c r="D196" s="21" t="str">
        <f>IF(VLOOKUP(A196,'DB（シナリオ）'!$A$2:$R$217,4,FALSE)="","",VLOOKUP(A196,'DB（シナリオ）'!$A$2:$R$217,4,FALSE))</f>
        <v>ｺｰﾙｾﾝﾀｰ（派遣社員）</v>
      </c>
      <c r="E196" s="22" t="str">
        <f>IF(VLOOKUP(A196,'DB（シナリオ）'!$A$2:$R$217,5,FALSE)="","",VLOOKUP(A196,'DB（シナリオ）'!$A$2:$R$217,5,FALSE))</f>
        <v>堀</v>
      </c>
      <c r="F196" s="22" t="str">
        <f>IF(VLOOKUP(A196,'DB（シナリオ）'!$A$2:$R$217,6,FALSE)="","",VLOOKUP(A196,'DB（シナリオ）'!$A$2:$R$217,6,FALSE))</f>
        <v>男</v>
      </c>
      <c r="G196" s="22">
        <f>IF(VLOOKUP(A196,'DB（シナリオ）'!$A$2:$R$217,7,FALSE)="","",VLOOKUP(A196,'DB（シナリオ）'!$A$2:$R$217,7,FALSE))</f>
        <v>25</v>
      </c>
      <c r="H196" s="45" t="str">
        <f>IF(VLOOKUP(A196,'DB（シナリオ）'!$A$2:$R$217,8,FALSE)="","",VLOOKUP(A196,'DB（シナリオ）'!$A$2:$R$217,8,FALSE))</f>
        <v>在館</v>
      </c>
      <c r="I196" s="21" t="str">
        <f>IF(VLOOKUP(A196,'DB（シナリオ）'!$A$2:$R$217,9,FALSE)="","",VLOOKUP(A196,'DB（シナリオ）'!$A$2:$R$217,9,FALSE))</f>
        <v/>
      </c>
      <c r="J196" s="22" t="str">
        <f>IF(VLOOKUP(A196,'DB（シナリオ）'!$A$2:$R$217,10,FALSE)="","",VLOOKUP(A196,'DB（シナリオ）'!$A$2:$R$217,10,FALSE))</f>
        <v>社内におり、無事</v>
      </c>
      <c r="K196" s="21" t="str">
        <f>IF(VLOOKUP(A196,'DB（シナリオ）'!$A$2:$R$217,11,FALSE)="","",VLOOKUP(A196,'DB（シナリオ）'!$A$2:$R$217,11,FALSE))</f>
        <v>ひがしの市</v>
      </c>
      <c r="L196" s="21" t="str">
        <f>IF(VLOOKUP(A196,'DB（シナリオ）'!$A$2:$R$217,12,FALSE)="","",VLOOKUP(A196,'DB（シナリオ）'!$A$2:$R$217,12,FALSE))</f>
        <v>東西線シカ駅</v>
      </c>
      <c r="M196" s="21">
        <f>IF(VLOOKUP(A196,'DB（シナリオ）'!$A$2:$R$217,13,FALSE)="","",VLOOKUP(A196,'DB（シナリオ）'!$A$2:$R$217,13,FALSE))</f>
        <v>18</v>
      </c>
      <c r="N196" s="21" t="str">
        <f>IF(VLOOKUP(A196,'DB（シナリオ）'!$A$2:$R$217,15,FALSE)="","",VLOOKUP(A196,'DB（シナリオ）'!$A$2:$R$217,15,FALSE))</f>
        <v>独身、一人暮らし</v>
      </c>
      <c r="O196" s="21" t="str">
        <f>IF(VLOOKUP(A196,'DB（シナリオ）'!$A$2:$R$217,16,FALSE)="","",VLOOKUP(A196,'DB（シナリオ）'!$A$2:$R$217,16,FALSE))</f>
        <v/>
      </c>
      <c r="P196" s="21" t="str">
        <f>IF(VLOOKUP(A196,'DB（シナリオ）'!$A$2:$R$217,17,FALSE)="","",VLOOKUP(A196,'DB（シナリオ）'!$A$2:$R$217,17,FALSE))</f>
        <v/>
      </c>
      <c r="Q196" s="26" t="str">
        <f>IF(VLOOKUP(A196,'DB（シナリオ）'!$A$2:$R$217,18,FALSE)="","",VLOOKUP(A196,'DB（シナリオ）'!$A$2:$R$217,18,FALSE))</f>
        <v/>
      </c>
    </row>
    <row r="197" spans="1:17" ht="56.25" customHeight="1" x14ac:dyDescent="0.2">
      <c r="A197" s="21">
        <f t="shared" si="2"/>
        <v>296</v>
      </c>
      <c r="B197" s="21" t="str">
        <f>IF(VLOOKUP(A197,'DB（シナリオ）'!$A$2:$R$217,2,FALSE)="","",VLOOKUP(A197,'DB（シナリオ）'!$A$2:$R$217,2,FALSE))</f>
        <v>品質保証部</v>
      </c>
      <c r="C197" s="22" t="str">
        <f>IF(VLOOKUP(A197,'DB（シナリオ）'!$A$2:$R$217,3,FALSE)="","",VLOOKUP(A197,'DB（シナリオ）'!$A$2:$R$217,3,FALSE))</f>
        <v>顧客サポート課</v>
      </c>
      <c r="D197" s="21" t="str">
        <f>IF(VLOOKUP(A197,'DB（シナリオ）'!$A$2:$R$217,4,FALSE)="","",VLOOKUP(A197,'DB（シナリオ）'!$A$2:$R$217,4,FALSE))</f>
        <v>ｺｰﾙｾﾝﾀｰ（派遣社員）</v>
      </c>
      <c r="E197" s="22" t="str">
        <f>IF(VLOOKUP(A197,'DB（シナリオ）'!$A$2:$R$217,5,FALSE)="","",VLOOKUP(A197,'DB（シナリオ）'!$A$2:$R$217,5,FALSE))</f>
        <v>青山</v>
      </c>
      <c r="F197" s="22" t="str">
        <f>IF(VLOOKUP(A197,'DB（シナリオ）'!$A$2:$R$217,6,FALSE)="","",VLOOKUP(A197,'DB（シナリオ）'!$A$2:$R$217,6,FALSE))</f>
        <v>男</v>
      </c>
      <c r="G197" s="22">
        <f>IF(VLOOKUP(A197,'DB（シナリオ）'!$A$2:$R$217,7,FALSE)="","",VLOOKUP(A197,'DB（シナリオ）'!$A$2:$R$217,7,FALSE))</f>
        <v>25</v>
      </c>
      <c r="H197" s="45" t="str">
        <f>IF(VLOOKUP(A197,'DB（シナリオ）'!$A$2:$R$217,8,FALSE)="","",VLOOKUP(A197,'DB（シナリオ）'!$A$2:$R$217,8,FALSE))</f>
        <v>在館</v>
      </c>
      <c r="I197" s="21" t="str">
        <f>IF(VLOOKUP(A197,'DB（シナリオ）'!$A$2:$R$217,9,FALSE)="","",VLOOKUP(A197,'DB（シナリオ）'!$A$2:$R$217,9,FALSE))</f>
        <v>車いす利用（身体障害）</v>
      </c>
      <c r="J197" s="22" t="str">
        <f>IF(VLOOKUP(A197,'DB（シナリオ）'!$A$2:$R$217,10,FALSE)="","",VLOOKUP(A197,'DB（シナリオ）'!$A$2:$R$217,10,FALSE))</f>
        <v>社内におり、無事</v>
      </c>
      <c r="K197" s="21" t="str">
        <f>IF(VLOOKUP(A197,'DB（シナリオ）'!$A$2:$R$217,11,FALSE)="","",VLOOKUP(A197,'DB（シナリオ）'!$A$2:$R$217,11,FALSE))</f>
        <v>ひがしの市</v>
      </c>
      <c r="L197" s="21" t="str">
        <f>IF(VLOOKUP(A197,'DB（シナリオ）'!$A$2:$R$217,12,FALSE)="","",VLOOKUP(A197,'DB（シナリオ）'!$A$2:$R$217,12,FALSE))</f>
        <v>南北線たい駅</v>
      </c>
      <c r="M197" s="21">
        <f>IF(VLOOKUP(A197,'DB（シナリオ）'!$A$2:$R$217,13,FALSE)="","",VLOOKUP(A197,'DB（シナリオ）'!$A$2:$R$217,13,FALSE))</f>
        <v>7</v>
      </c>
      <c r="N197" s="21" t="str">
        <f>IF(VLOOKUP(A197,'DB（シナリオ）'!$A$2:$R$217,15,FALSE)="","",VLOOKUP(A197,'DB（シナリオ）'!$A$2:$R$217,15,FALSE))</f>
        <v>両親と3人暮らし</v>
      </c>
      <c r="O197" s="21" t="str">
        <f>IF(VLOOKUP(A197,'DB（シナリオ）'!$A$2:$R$217,16,FALSE)="","",VLOOKUP(A197,'DB（シナリオ）'!$A$2:$R$217,16,FALSE))</f>
        <v>全員無事</v>
      </c>
      <c r="P197" s="21" t="str">
        <f>IF(VLOOKUP(A197,'DB（シナリオ）'!$A$2:$R$217,17,FALSE)="","",VLOOKUP(A197,'DB（シナリオ）'!$A$2:$R$217,17,FALSE))</f>
        <v>両足マヒのため、電動式車いすを利用</v>
      </c>
      <c r="Q197" s="26" t="str">
        <f>IF(VLOOKUP(A197,'DB（シナリオ）'!$A$2:$R$217,18,FALSE)="","",VLOOKUP(A197,'DB（シナリオ）'!$A$2:$R$217,18,FALSE))</f>
        <v/>
      </c>
    </row>
    <row r="198" spans="1:17" ht="56.25" customHeight="1" x14ac:dyDescent="0.2">
      <c r="A198" s="21">
        <f t="shared" ref="A198:A202" si="3">A197+1</f>
        <v>297</v>
      </c>
      <c r="B198" s="21" t="str">
        <f>IF(VLOOKUP(A198,'DB（シナリオ）'!$A$2:$R$217,2,FALSE)="","",VLOOKUP(A198,'DB（シナリオ）'!$A$2:$R$217,2,FALSE))</f>
        <v>品質保証部</v>
      </c>
      <c r="C198" s="22" t="str">
        <f>IF(VLOOKUP(A198,'DB（シナリオ）'!$A$2:$R$217,3,FALSE)="","",VLOOKUP(A198,'DB（シナリオ）'!$A$2:$R$217,3,FALSE))</f>
        <v>顧客サポート課</v>
      </c>
      <c r="D198" s="21" t="str">
        <f>IF(VLOOKUP(A198,'DB（シナリオ）'!$A$2:$R$217,4,FALSE)="","",VLOOKUP(A198,'DB（シナリオ）'!$A$2:$R$217,4,FALSE))</f>
        <v>ｺｰﾙｾﾝﾀｰ（パート）</v>
      </c>
      <c r="E198" s="22" t="str">
        <f>IF(VLOOKUP(A198,'DB（シナリオ）'!$A$2:$R$217,5,FALSE)="","",VLOOKUP(A198,'DB（シナリオ）'!$A$2:$R$217,5,FALSE))</f>
        <v>熊本</v>
      </c>
      <c r="F198" s="22" t="str">
        <f>IF(VLOOKUP(A198,'DB（シナリオ）'!$A$2:$R$217,6,FALSE)="","",VLOOKUP(A198,'DB（シナリオ）'!$A$2:$R$217,6,FALSE))</f>
        <v>女</v>
      </c>
      <c r="G198" s="22">
        <f>IF(VLOOKUP(A198,'DB（シナリオ）'!$A$2:$R$217,7,FALSE)="","",VLOOKUP(A198,'DB（シナリオ）'!$A$2:$R$217,7,FALSE))</f>
        <v>36</v>
      </c>
      <c r="H198" s="45" t="str">
        <f>IF(VLOOKUP(A198,'DB（シナリオ）'!$A$2:$R$217,8,FALSE)="","",VLOOKUP(A198,'DB（シナリオ）'!$A$2:$R$217,8,FALSE))</f>
        <v>在館</v>
      </c>
      <c r="I198" s="21" t="str">
        <f>IF(VLOOKUP(A198,'DB（シナリオ）'!$A$2:$R$217,9,FALSE)="","",VLOOKUP(A198,'DB（シナリオ）'!$A$2:$R$217,9,FALSE))</f>
        <v/>
      </c>
      <c r="J198" s="22" t="str">
        <f>IF(VLOOKUP(A198,'DB（シナリオ）'!$A$2:$R$217,10,FALSE)="","",VLOOKUP(A198,'DB（シナリオ）'!$A$2:$R$217,10,FALSE))</f>
        <v>社内におり、無事</v>
      </c>
      <c r="K198" s="21" t="str">
        <f>IF(VLOOKUP(A198,'DB（シナリオ）'!$A$2:$R$217,11,FALSE)="","",VLOOKUP(A198,'DB（シナリオ）'!$A$2:$R$217,11,FALSE))</f>
        <v>にしやま市</v>
      </c>
      <c r="L198" s="21" t="str">
        <f>IF(VLOOKUP(A198,'DB（シナリオ）'!$A$2:$R$217,12,FALSE)="","",VLOOKUP(A198,'DB（シナリオ）'!$A$2:$R$217,12,FALSE))</f>
        <v>東西線はち駅</v>
      </c>
      <c r="M198" s="21">
        <f>IF(VLOOKUP(A198,'DB（シナリオ）'!$A$2:$R$217,13,FALSE)="","",VLOOKUP(A198,'DB（シナリオ）'!$A$2:$R$217,13,FALSE))</f>
        <v>15</v>
      </c>
      <c r="N198" s="21" t="str">
        <f>IF(VLOOKUP(A198,'DB（シナリオ）'!$A$2:$R$217,15,FALSE)="","",VLOOKUP(A198,'DB（シナリオ）'!$A$2:$R$217,15,FALSE))</f>
        <v>夫</v>
      </c>
      <c r="O198" s="21" t="str">
        <f>IF(VLOOKUP(A198,'DB（シナリオ）'!$A$2:$R$217,16,FALSE)="","",VLOOKUP(A198,'DB（シナリオ）'!$A$2:$R$217,16,FALSE))</f>
        <v>無事</v>
      </c>
      <c r="P198" s="21" t="str">
        <f>IF(VLOOKUP(A198,'DB（シナリオ）'!$A$2:$R$217,17,FALSE)="","",VLOOKUP(A198,'DB（シナリオ）'!$A$2:$R$217,17,FALSE))</f>
        <v/>
      </c>
      <c r="Q198" s="26" t="str">
        <f>IF(VLOOKUP(A198,'DB（シナリオ）'!$A$2:$R$217,18,FALSE)="","",VLOOKUP(A198,'DB（シナリオ）'!$A$2:$R$217,18,FALSE))</f>
        <v/>
      </c>
    </row>
    <row r="199" spans="1:17" ht="56.25" customHeight="1" x14ac:dyDescent="0.2">
      <c r="A199" s="21">
        <f t="shared" si="3"/>
        <v>298</v>
      </c>
      <c r="B199" s="21" t="str">
        <f>IF(VLOOKUP(A199,'DB（シナリオ）'!$A$2:$R$217,2,FALSE)="","",VLOOKUP(A199,'DB（シナリオ）'!$A$2:$R$217,2,FALSE))</f>
        <v>品質保証部</v>
      </c>
      <c r="C199" s="22" t="str">
        <f>IF(VLOOKUP(A199,'DB（シナリオ）'!$A$2:$R$217,3,FALSE)="","",VLOOKUP(A199,'DB（シナリオ）'!$A$2:$R$217,3,FALSE))</f>
        <v>顧客サポート課</v>
      </c>
      <c r="D199" s="21" t="str">
        <f>IF(VLOOKUP(A199,'DB（シナリオ）'!$A$2:$R$217,4,FALSE)="","",VLOOKUP(A199,'DB（シナリオ）'!$A$2:$R$217,4,FALSE))</f>
        <v>ｺｰﾙｾﾝﾀｰ（パート）</v>
      </c>
      <c r="E199" s="22" t="str">
        <f>IF(VLOOKUP(A199,'DB（シナリオ）'!$A$2:$R$217,5,FALSE)="","",VLOOKUP(A199,'DB（シナリオ）'!$A$2:$R$217,5,FALSE))</f>
        <v>島根</v>
      </c>
      <c r="F199" s="22" t="str">
        <f>IF(VLOOKUP(A199,'DB（シナリオ）'!$A$2:$R$217,6,FALSE)="","",VLOOKUP(A199,'DB（シナリオ）'!$A$2:$R$217,6,FALSE))</f>
        <v>女</v>
      </c>
      <c r="G199" s="22">
        <f>IF(VLOOKUP(A199,'DB（シナリオ）'!$A$2:$R$217,7,FALSE)="","",VLOOKUP(A199,'DB（シナリオ）'!$A$2:$R$217,7,FALSE))</f>
        <v>45</v>
      </c>
      <c r="H199" s="45" t="str">
        <f>IF(VLOOKUP(A199,'DB（シナリオ）'!$A$2:$R$217,8,FALSE)="","",VLOOKUP(A199,'DB（シナリオ）'!$A$2:$R$217,8,FALSE))</f>
        <v>在館</v>
      </c>
      <c r="I199" s="21" t="str">
        <f>IF(VLOOKUP(A199,'DB（シナリオ）'!$A$2:$R$217,9,FALSE)="","",VLOOKUP(A199,'DB（シナリオ）'!$A$2:$R$217,9,FALSE))</f>
        <v/>
      </c>
      <c r="J199" s="22" t="str">
        <f>IF(VLOOKUP(A199,'DB（シナリオ）'!$A$2:$R$217,10,FALSE)="","",VLOOKUP(A199,'DB（シナリオ）'!$A$2:$R$217,10,FALSE))</f>
        <v>社内におり、無事</v>
      </c>
      <c r="K199" s="21" t="str">
        <f>IF(VLOOKUP(A199,'DB（シナリオ）'!$A$2:$R$217,11,FALSE)="","",VLOOKUP(A199,'DB（シナリオ）'!$A$2:$R$217,11,FALSE))</f>
        <v>にしやま市</v>
      </c>
      <c r="L199" s="21" t="str">
        <f>IF(VLOOKUP(A199,'DB（シナリオ）'!$A$2:$R$217,12,FALSE)="","",VLOOKUP(A199,'DB（シナリオ）'!$A$2:$R$217,12,FALSE))</f>
        <v>東西線ばった駅</v>
      </c>
      <c r="M199" s="21">
        <f>IF(VLOOKUP(A199,'DB（シナリオ）'!$A$2:$R$217,13,FALSE)="","",VLOOKUP(A199,'DB（シナリオ）'!$A$2:$R$217,13,FALSE))</f>
        <v>25</v>
      </c>
      <c r="N199" s="21" t="str">
        <f>IF(VLOOKUP(A199,'DB（シナリオ）'!$A$2:$R$217,15,FALSE)="","",VLOOKUP(A199,'DB（シナリオ）'!$A$2:$R$217,15,FALSE))</f>
        <v>夫、息子（20歳）</v>
      </c>
      <c r="O199" s="21" t="str">
        <f>IF(VLOOKUP(A199,'DB（シナリオ）'!$A$2:$R$217,16,FALSE)="","",VLOOKUP(A199,'DB（シナリオ）'!$A$2:$R$217,16,FALSE))</f>
        <v>全員無事</v>
      </c>
      <c r="P199" s="21" t="str">
        <f>IF(VLOOKUP(A199,'DB（シナリオ）'!$A$2:$R$217,17,FALSE)="","",VLOOKUP(A199,'DB（シナリオ）'!$A$2:$R$217,17,FALSE))</f>
        <v/>
      </c>
      <c r="Q199" s="26" t="str">
        <f>IF(VLOOKUP(A199,'DB（シナリオ）'!$A$2:$R$217,18,FALSE)="","",VLOOKUP(A199,'DB（シナリオ）'!$A$2:$R$217,18,FALSE))</f>
        <v/>
      </c>
    </row>
    <row r="200" spans="1:17" ht="56.25" customHeight="1" x14ac:dyDescent="0.2">
      <c r="A200" s="21">
        <f t="shared" si="3"/>
        <v>299</v>
      </c>
      <c r="B200" s="21" t="str">
        <f>IF(VLOOKUP(A200,'DB（シナリオ）'!$A$2:$R$217,2,FALSE)="","",VLOOKUP(A200,'DB（シナリオ）'!$A$2:$R$217,2,FALSE))</f>
        <v>品質保証部</v>
      </c>
      <c r="C200" s="22" t="str">
        <f>IF(VLOOKUP(A200,'DB（シナリオ）'!$A$2:$R$217,3,FALSE)="","",VLOOKUP(A200,'DB（シナリオ）'!$A$2:$R$217,3,FALSE))</f>
        <v>顧客サポート課</v>
      </c>
      <c r="D200" s="21" t="str">
        <f>IF(VLOOKUP(A200,'DB（シナリオ）'!$A$2:$R$217,4,FALSE)="","",VLOOKUP(A200,'DB（シナリオ）'!$A$2:$R$217,4,FALSE))</f>
        <v>ｺｰﾙｾﾝﾀｰ（パート）</v>
      </c>
      <c r="E200" s="22" t="str">
        <f>IF(VLOOKUP(A200,'DB（シナリオ）'!$A$2:$R$217,5,FALSE)="","",VLOOKUP(A200,'DB（シナリオ）'!$A$2:$R$217,5,FALSE))</f>
        <v>広島</v>
      </c>
      <c r="F200" s="22" t="str">
        <f>IF(VLOOKUP(A200,'DB（シナリオ）'!$A$2:$R$217,6,FALSE)="","",VLOOKUP(A200,'DB（シナリオ）'!$A$2:$R$217,6,FALSE))</f>
        <v>女</v>
      </c>
      <c r="G200" s="22">
        <f>IF(VLOOKUP(A200,'DB（シナリオ）'!$A$2:$R$217,7,FALSE)="","",VLOOKUP(A200,'DB（シナリオ）'!$A$2:$R$217,7,FALSE))</f>
        <v>50</v>
      </c>
      <c r="H200" s="45" t="str">
        <f>IF(VLOOKUP(A200,'DB（シナリオ）'!$A$2:$R$217,8,FALSE)="","",VLOOKUP(A200,'DB（シナリオ）'!$A$2:$R$217,8,FALSE))</f>
        <v>休暇・欠勤</v>
      </c>
      <c r="I200" s="21" t="str">
        <f>IF(VLOOKUP(A200,'DB（シナリオ）'!$A$2:$R$217,9,FALSE)="","",VLOOKUP(A200,'DB（シナリオ）'!$A$2:$R$217,9,FALSE))</f>
        <v/>
      </c>
      <c r="J200" s="22" t="str">
        <f>IF(VLOOKUP(A200,'DB（シナリオ）'!$A$2:$R$217,10,FALSE)="","",VLOOKUP(A200,'DB（シナリオ）'!$A$2:$R$217,10,FALSE))</f>
        <v>外出先で被災、無事</v>
      </c>
      <c r="K200" s="21" t="str">
        <f>IF(VLOOKUP(A200,'DB（シナリオ）'!$A$2:$R$217,11,FALSE)="","",VLOOKUP(A200,'DB（シナリオ）'!$A$2:$R$217,11,FALSE))</f>
        <v>ひがしの市</v>
      </c>
      <c r="L200" s="21" t="str">
        <f>IF(VLOOKUP(A200,'DB（シナリオ）'!$A$2:$R$217,12,FALSE)="","",VLOOKUP(A200,'DB（シナリオ）'!$A$2:$R$217,12,FALSE))</f>
        <v>南北線リンゴ駅</v>
      </c>
      <c r="M200" s="21">
        <f>IF(VLOOKUP(A200,'DB（シナリオ）'!$A$2:$R$217,13,FALSE)="","",VLOOKUP(A200,'DB（シナリオ）'!$A$2:$R$217,13,FALSE))</f>
        <v>12</v>
      </c>
      <c r="N200" s="21" t="str">
        <f>IF(VLOOKUP(A200,'DB（シナリオ）'!$A$2:$R$217,15,FALSE)="","",VLOOKUP(A200,'DB（シナリオ）'!$A$2:$R$217,15,FALSE))</f>
        <v>独身、妹(45)と二人暮らし</v>
      </c>
      <c r="O200" s="21" t="str">
        <f>IF(VLOOKUP(A200,'DB（シナリオ）'!$A$2:$R$217,16,FALSE)="","",VLOOKUP(A200,'DB（シナリオ）'!$A$2:$R$217,16,FALSE))</f>
        <v>無事</v>
      </c>
      <c r="P200" s="21" t="str">
        <f>IF(VLOOKUP(A200,'DB（シナリオ）'!$A$2:$R$217,17,FALSE)="","",VLOOKUP(A200,'DB（シナリオ）'!$A$2:$R$217,17,FALSE))</f>
        <v/>
      </c>
      <c r="Q200" s="26" t="str">
        <f>IF(VLOOKUP(A200,'DB（シナリオ）'!$A$2:$R$217,18,FALSE)="","",VLOOKUP(A200,'DB（シナリオ）'!$A$2:$R$217,18,FALSE))</f>
        <v/>
      </c>
    </row>
    <row r="201" spans="1:17" ht="56.25" customHeight="1" x14ac:dyDescent="0.2">
      <c r="A201" s="21">
        <f t="shared" si="3"/>
        <v>300</v>
      </c>
      <c r="B201" s="21" t="str">
        <f>IF(VLOOKUP(A201,'DB（シナリオ）'!$A$2:$R$217,2,FALSE)="","",VLOOKUP(A201,'DB（シナリオ）'!$A$2:$R$217,2,FALSE))</f>
        <v>品質保証部</v>
      </c>
      <c r="C201" s="22" t="str">
        <f>IF(VLOOKUP(A201,'DB（シナリオ）'!$A$2:$R$217,3,FALSE)="","",VLOOKUP(A201,'DB（シナリオ）'!$A$2:$R$217,3,FALSE))</f>
        <v>顧客サポート課</v>
      </c>
      <c r="D201" s="21" t="str">
        <f>IF(VLOOKUP(A201,'DB（シナリオ）'!$A$2:$R$217,4,FALSE)="","",VLOOKUP(A201,'DB（シナリオ）'!$A$2:$R$217,4,FALSE))</f>
        <v>ｺｰﾙｾﾝﾀｰ（パート）</v>
      </c>
      <c r="E201" s="22" t="str">
        <f>IF(VLOOKUP(A201,'DB（シナリオ）'!$A$2:$R$217,5,FALSE)="","",VLOOKUP(A201,'DB（シナリオ）'!$A$2:$R$217,5,FALSE))</f>
        <v>菅野</v>
      </c>
      <c r="F201" s="22" t="str">
        <f>IF(VLOOKUP(A201,'DB（シナリオ）'!$A$2:$R$217,6,FALSE)="","",VLOOKUP(A201,'DB（シナリオ）'!$A$2:$R$217,6,FALSE))</f>
        <v>女</v>
      </c>
      <c r="G201" s="22">
        <f>IF(VLOOKUP(A201,'DB（シナリオ）'!$A$2:$R$217,7,FALSE)="","",VLOOKUP(A201,'DB（シナリオ）'!$A$2:$R$217,7,FALSE))</f>
        <v>40</v>
      </c>
      <c r="H201" s="45" t="str">
        <f>IF(VLOOKUP(A201,'DB（シナリオ）'!$A$2:$R$217,8,FALSE)="","",VLOOKUP(A201,'DB（シナリオ）'!$A$2:$R$217,8,FALSE))</f>
        <v>休暇・欠勤</v>
      </c>
      <c r="I201" s="21" t="str">
        <f>IF(VLOOKUP(A201,'DB（シナリオ）'!$A$2:$R$217,9,FALSE)="","",VLOOKUP(A201,'DB（シナリオ）'!$A$2:$R$217,9,FALSE))</f>
        <v/>
      </c>
      <c r="J201" s="22" t="str">
        <f>IF(VLOOKUP(A201,'DB（シナリオ）'!$A$2:$R$217,10,FALSE)="","",VLOOKUP(A201,'DB（シナリオ）'!$A$2:$R$217,10,FALSE))</f>
        <v>自宅におり、無事</v>
      </c>
      <c r="K201" s="21" t="str">
        <f>IF(VLOOKUP(A201,'DB（シナリオ）'!$A$2:$R$217,11,FALSE)="","",VLOOKUP(A201,'DB（シナリオ）'!$A$2:$R$217,11,FALSE))</f>
        <v>はまべ市</v>
      </c>
      <c r="L201" s="21" t="str">
        <f>IF(VLOOKUP(A201,'DB（シナリオ）'!$A$2:$R$217,12,FALSE)="","",VLOOKUP(A201,'DB（シナリオ）'!$A$2:$R$217,12,FALSE))</f>
        <v>南北線しゃち駅</v>
      </c>
      <c r="M201" s="21">
        <f>IF(VLOOKUP(A201,'DB（シナリオ）'!$A$2:$R$217,13,FALSE)="","",VLOOKUP(A201,'DB（シナリオ）'!$A$2:$R$217,13,FALSE))</f>
        <v>18</v>
      </c>
      <c r="N201" s="21" t="str">
        <f>IF(VLOOKUP(A201,'DB（シナリオ）'!$A$2:$R$217,15,FALSE)="","",VLOOKUP(A201,'DB（シナリオ）'!$A$2:$R$217,15,FALSE))</f>
        <v>夫、娘（15歳）</v>
      </c>
      <c r="O201" s="21" t="str">
        <f>IF(VLOOKUP(A201,'DB（シナリオ）'!$A$2:$R$217,16,FALSE)="","",VLOOKUP(A201,'DB（シナリオ）'!$A$2:$R$217,16,FALSE))</f>
        <v>全員無事</v>
      </c>
      <c r="P201" s="21" t="str">
        <f>IF(VLOOKUP(A201,'DB（シナリオ）'!$A$2:$R$217,17,FALSE)="","",VLOOKUP(A201,'DB（シナリオ）'!$A$2:$R$217,17,FALSE))</f>
        <v/>
      </c>
      <c r="Q201" s="26" t="str">
        <f>IF(VLOOKUP(A201,'DB（シナリオ）'!$A$2:$R$217,18,FALSE)="","",VLOOKUP(A201,'DB（シナリオ）'!$A$2:$R$217,18,FALSE))</f>
        <v/>
      </c>
    </row>
    <row r="202" spans="1:17" s="43" customFormat="1" ht="56.25" customHeight="1" x14ac:dyDescent="0.2">
      <c r="A202" s="41">
        <f t="shared" si="3"/>
        <v>301</v>
      </c>
      <c r="B202" s="42" t="str">
        <f>IF(VLOOKUP(A202,'DB（シナリオ）'!$A$2:$R$217,2,FALSE)="","",VLOOKUP(A202,'DB（シナリオ）'!$A$2:$R$217,2,FALSE))</f>
        <v>他事業所（出張者）</v>
      </c>
      <c r="C202" s="42" t="str">
        <f>IF(VLOOKUP(A202,'DB（シナリオ）'!$A$2:$R$217,3,FALSE)="","",VLOOKUP(A202,'DB（シナリオ）'!$A$2:$R$217,3,FALSE))</f>
        <v/>
      </c>
      <c r="D202" s="42" t="str">
        <f>IF(VLOOKUP(A202,'DB（シナリオ）'!$A$2:$R$217,4,FALSE)="","",VLOOKUP(A202,'DB（シナリオ）'!$A$2:$R$217,4,FALSE))</f>
        <v/>
      </c>
      <c r="E202" s="42" t="str">
        <f>IF(VLOOKUP(A202,'DB（シナリオ）'!$A$2:$R$217,5,FALSE)="","",VLOOKUP(A202,'DB（シナリオ）'!$A$2:$R$217,5,FALSE))</f>
        <v>西山</v>
      </c>
      <c r="F202" s="42" t="str">
        <f>IF(VLOOKUP(A202,'DB（シナリオ）'!$A$2:$R$217,6,FALSE)="","",VLOOKUP(A202,'DB（シナリオ）'!$A$2:$R$217,6,FALSE))</f>
        <v>男</v>
      </c>
      <c r="G202" s="42">
        <f>IF(VLOOKUP(A202,'DB（シナリオ）'!$A$2:$R$217,7,FALSE)="","",VLOOKUP(A202,'DB（シナリオ）'!$A$2:$R$217,7,FALSE))</f>
        <v>45</v>
      </c>
      <c r="H202" s="46" t="str">
        <f>IF(VLOOKUP(A202,'DB（シナリオ）'!$A$2:$R$217,8,FALSE)="","",VLOOKUP(A202,'DB（シナリオ）'!$A$2:$R$217,8,FALSE))</f>
        <v>在館</v>
      </c>
      <c r="I202" s="42" t="str">
        <f>IF(VLOOKUP(A202,'DB（シナリオ）'!$A$2:$R$217,9,FALSE)="","",VLOOKUP(A202,'DB（シナリオ）'!$A$2:$R$217,9,FALSE))</f>
        <v/>
      </c>
      <c r="J202" s="42" t="str">
        <f>IF(VLOOKUP(A202,'DB（シナリオ）'!$A$2:$R$217,10,FALSE)="","",VLOOKUP(A202,'DB（シナリオ）'!$A$2:$R$217,10,FALSE))</f>
        <v>社内におり、無事</v>
      </c>
      <c r="K202" s="42" t="str">
        <f>IF(VLOOKUP(A202,'DB（シナリオ）'!$A$2:$R$217,11,FALSE)="","",VLOOKUP(A202,'DB（シナリオ）'!$A$2:$R$217,11,FALSE))</f>
        <v>にしやま市</v>
      </c>
      <c r="L202" s="42" t="str">
        <f>IF(VLOOKUP(A202,'DB（シナリオ）'!$A$2:$R$217,12,FALSE)="","",VLOOKUP(A202,'DB（シナリオ）'!$A$2:$R$217,12,FALSE))</f>
        <v>東西線かぶと駅</v>
      </c>
      <c r="M202" s="42">
        <f>IF(VLOOKUP(A202,'DB（シナリオ）'!$A$2:$R$217,13,FALSE)="","",VLOOKUP(A202,'DB（シナリオ）'!$A$2:$R$217,13,FALSE))</f>
        <v>30</v>
      </c>
      <c r="N202" s="42" t="str">
        <f>IF(VLOOKUP(A202,'DB（シナリオ）'!$A$2:$R$217,15,FALSE)="","",VLOOKUP(A202,'DB（シナリオ）'!$A$2:$R$217,15,FALSE))</f>
        <v>妻、娘(11歳）、娘(6歳）</v>
      </c>
      <c r="O202" s="42" t="str">
        <f>IF(VLOOKUP(A202,'DB（シナリオ）'!$A$2:$R$217,16,FALSE)="","",VLOOKUP(A202,'DB（シナリオ）'!$A$2:$R$217,16,FALSE))</f>
        <v>全員無事</v>
      </c>
      <c r="P202" s="42" t="str">
        <f>IF(VLOOKUP(A202,'DB（シナリオ）'!$A$2:$R$217,17,FALSE)="","",VLOOKUP(A202,'DB（シナリオ）'!$A$2:$R$217,17,FALSE))</f>
        <v/>
      </c>
      <c r="Q202" s="42" t="str">
        <f>IF(VLOOKUP(A202,'DB（シナリオ）'!$A$2:$R$217,18,FALSE)="","",VLOOKUP(A202,'DB（シナリオ）'!$A$2:$R$217,18,FALSE))</f>
        <v/>
      </c>
    </row>
    <row r="203" spans="1:17" s="43" customFormat="1" ht="56.25" customHeight="1" x14ac:dyDescent="0.2">
      <c r="A203" s="41">
        <v>307</v>
      </c>
      <c r="B203" s="42" t="str">
        <f>IF(VLOOKUP(A203,'DB（シナリオ）'!$A$2:$R$217,2,FALSE)="","",VLOOKUP(A203,'DB（シナリオ）'!$A$2:$R$217,2,FALSE))</f>
        <v>技術部</v>
      </c>
      <c r="C203" s="42" t="str">
        <f>IF(VLOOKUP(A203,'DB（シナリオ）'!$A$2:$R$217,3,FALSE)="","",VLOOKUP(A203,'DB（シナリオ）'!$A$2:$R$217,3,FALSE))</f>
        <v>技術１課</v>
      </c>
      <c r="D203" s="42" t="str">
        <f>IF(VLOOKUP(A203,'DB（シナリオ）'!$A$2:$R$217,4,FALSE)="","",VLOOKUP(A203,'DB（シナリオ）'!$A$2:$R$217,4,FALSE))</f>
        <v>ベトナムからの実習生</v>
      </c>
      <c r="E203" s="42" t="str">
        <f>IF(VLOOKUP(A203,'DB（シナリオ）'!$A$2:$R$217,5,FALSE)="","",VLOOKUP(A203,'DB（シナリオ）'!$A$2:$R$217,5,FALSE))</f>
        <v>グエン</v>
      </c>
      <c r="F203" s="42" t="str">
        <f>IF(VLOOKUP(A203,'DB（シナリオ）'!$A$2:$R$217,6,FALSE)="","",VLOOKUP(A203,'DB（シナリオ）'!$A$2:$R$217,6,FALSE))</f>
        <v>男</v>
      </c>
      <c r="G203" s="42">
        <f>IF(VLOOKUP(A203,'DB（シナリオ）'!$A$2:$R$217,7,FALSE)="","",VLOOKUP(A203,'DB（シナリオ）'!$A$2:$R$217,7,FALSE))</f>
        <v>25</v>
      </c>
      <c r="H203" s="46" t="str">
        <f>IF(VLOOKUP(A203,'DB（シナリオ）'!$A$2:$R$217,8,FALSE)="","",VLOOKUP(A203,'DB（シナリオ）'!$A$2:$R$217,8,FALSE))</f>
        <v>在館</v>
      </c>
      <c r="I203" s="42" t="str">
        <f>IF(VLOOKUP(A203,'DB（シナリオ）'!$A$2:$R$217,9,FALSE)="","",VLOOKUP(A203,'DB（シナリオ）'!$A$2:$R$217,9,FALSE))</f>
        <v>中国人（英語OK）</v>
      </c>
      <c r="J203" s="42" t="str">
        <f>IF(VLOOKUP(A203,'DB（シナリオ）'!$A$2:$R$217,10,FALSE)="","",VLOOKUP(A203,'DB（シナリオ）'!$A$2:$R$217,10,FALSE))</f>
        <v>社内におり、無事</v>
      </c>
      <c r="K203" s="42" t="str">
        <f>IF(VLOOKUP(A203,'DB（シナリオ）'!$A$2:$R$217,11,FALSE)="","",VLOOKUP(A203,'DB（シナリオ）'!$A$2:$R$217,11,FALSE))</f>
        <v>ひがしの市</v>
      </c>
      <c r="L203" s="42" t="str">
        <f>IF(VLOOKUP(A203,'DB（シナリオ）'!$A$2:$R$217,12,FALSE)="","",VLOOKUP(A203,'DB（シナリオ）'!$A$2:$R$217,12,FALSE))</f>
        <v>南北線イチゴ駅</v>
      </c>
      <c r="M203" s="42">
        <f>IF(VLOOKUP(A203,'DB（シナリオ）'!$A$2:$R$217,13,FALSE)="","",VLOOKUP(A203,'DB（シナリオ）'!$A$2:$R$217,13,FALSE))</f>
        <v>5</v>
      </c>
      <c r="N203" s="42" t="str">
        <f>IF(VLOOKUP(A203,'DB（シナリオ）'!$A$2:$R$217,15,FALSE)="","",VLOOKUP(A203,'DB（シナリオ）'!$A$2:$R$217,15,FALSE))</f>
        <v>会社の借り上げ社宅で1人暮らし
両親と兄弟がベトナムにいる</v>
      </c>
      <c r="O203" s="42" t="str">
        <f>IF(VLOOKUP(A203,'DB（シナリオ）'!$A$2:$R$217,16,FALSE)="","",VLOOKUP(A203,'DB（シナリオ）'!$A$2:$R$217,16,FALSE))</f>
        <v/>
      </c>
      <c r="P203" s="42" t="str">
        <f>IF(VLOOKUP(A203,'DB（シナリオ）'!$A$2:$R$217,17,FALSE)="","",VLOOKUP(A203,'DB（シナリオ）'!$A$2:$R$217,17,FALSE))</f>
        <v>日本語勉強中。仕事上の日常会話は可能だが、難しい日本語は分からない</v>
      </c>
      <c r="Q203" s="42" t="str">
        <f>IF(VLOOKUP(A203,'DB（シナリオ）'!$A$2:$R$217,18,FALSE)="","",VLOOKUP(A203,'DB（シナリオ）'!$A$2:$R$217,18,FALSE))</f>
        <v/>
      </c>
    </row>
    <row r="204" spans="1:17" s="43" customFormat="1" ht="56.25" customHeight="1" x14ac:dyDescent="0.2">
      <c r="A204" s="41">
        <v>314</v>
      </c>
      <c r="B204" s="42" t="str">
        <f>IF(VLOOKUP(A204,'DB（シナリオ）'!$A$2:$R$217,2,FALSE)="","",VLOOKUP(A204,'DB（シナリオ）'!$A$2:$R$217,2,FALSE))</f>
        <v>来客</v>
      </c>
      <c r="C204" s="42" t="str">
        <f>IF(VLOOKUP(A204,'DB（シナリオ）'!$A$2:$R$217,3,FALSE)="","",VLOOKUP(A204,'DB（シナリオ）'!$A$2:$R$217,3,FALSE))</f>
        <v/>
      </c>
      <c r="D204" s="42" t="str">
        <f>IF(VLOOKUP(A204,'DB（シナリオ）'!$A$2:$R$217,4,FALSE)="","",VLOOKUP(A204,'DB（シナリオ）'!$A$2:$R$217,4,FALSE))</f>
        <v>メンテナンス業者</v>
      </c>
      <c r="E204" s="42" t="str">
        <f>IF(VLOOKUP(A204,'DB（シナリオ）'!$A$2:$R$217,5,FALSE)="","",VLOOKUP(A204,'DB（シナリオ）'!$A$2:$R$217,5,FALSE))</f>
        <v>鎌田</v>
      </c>
      <c r="F204" s="42" t="str">
        <f>IF(VLOOKUP(A204,'DB（シナリオ）'!$A$2:$R$217,6,FALSE)="","",VLOOKUP(A204,'DB（シナリオ）'!$A$2:$R$217,6,FALSE))</f>
        <v>男</v>
      </c>
      <c r="G204" s="42">
        <f>IF(VLOOKUP(A204,'DB（シナリオ）'!$A$2:$R$217,7,FALSE)="","",VLOOKUP(A204,'DB（シナリオ）'!$A$2:$R$217,7,FALSE))</f>
        <v>55</v>
      </c>
      <c r="H204" s="46" t="str">
        <f>IF(VLOOKUP(A204,'DB（シナリオ）'!$A$2:$R$217,8,FALSE)="","",VLOOKUP(A204,'DB（シナリオ）'!$A$2:$R$217,8,FALSE))</f>
        <v>在館</v>
      </c>
      <c r="I204" s="42" t="str">
        <f>IF(VLOOKUP(A204,'DB（シナリオ）'!$A$2:$R$217,9,FALSE)="","",VLOOKUP(A204,'DB（シナリオ）'!$A$2:$R$217,9,FALSE))</f>
        <v/>
      </c>
      <c r="J204" s="42" t="str">
        <f>IF(VLOOKUP(A204,'DB（シナリオ）'!$A$2:$R$217,10,FALSE)="","",VLOOKUP(A204,'DB（シナリオ）'!$A$2:$R$217,10,FALSE))</f>
        <v>社内におり、無事</v>
      </c>
      <c r="K204" s="42" t="str">
        <f>IF(VLOOKUP(A204,'DB（シナリオ）'!$A$2:$R$217,11,FALSE)="","",VLOOKUP(A204,'DB（シナリオ）'!$A$2:$R$217,11,FALSE))</f>
        <v>はまべ市</v>
      </c>
      <c r="L204" s="42" t="str">
        <f>IF(VLOOKUP(A204,'DB（シナリオ）'!$A$2:$R$217,12,FALSE)="","",VLOOKUP(A204,'DB（シナリオ）'!$A$2:$R$217,12,FALSE))</f>
        <v>東西線ばった駅</v>
      </c>
      <c r="M204" s="42">
        <f>IF(VLOOKUP(A204,'DB（シナリオ）'!$A$2:$R$217,13,FALSE)="","",VLOOKUP(A204,'DB（シナリオ）'!$A$2:$R$217,13,FALSE))</f>
        <v>25</v>
      </c>
      <c r="N204" s="42" t="str">
        <f>IF(VLOOKUP(A204,'DB（シナリオ）'!$A$2:$R$217,15,FALSE)="","",VLOOKUP(A204,'DB（シナリオ）'!$A$2:$R$217,15,FALSE))</f>
        <v/>
      </c>
      <c r="O204" s="42" t="str">
        <f>IF(VLOOKUP(A204,'DB（シナリオ）'!$A$2:$R$217,16,FALSE)="","",VLOOKUP(A204,'DB（シナリオ）'!$A$2:$R$217,16,FALSE))</f>
        <v/>
      </c>
      <c r="P204" s="42" t="str">
        <f>IF(VLOOKUP(A204,'DB（シナリオ）'!$A$2:$R$217,17,FALSE)="","",VLOOKUP(A204,'DB（シナリオ）'!$A$2:$R$217,17,FALSE))</f>
        <v>ペースメーカーを入れている。</v>
      </c>
      <c r="Q204" s="42" t="str">
        <f>IF(VLOOKUP(A204,'DB（シナリオ）'!$A$2:$R$217,18,FALSE)="","",VLOOKUP(A204,'DB（シナリオ）'!$A$2:$R$217,18,FALSE))</f>
        <v/>
      </c>
    </row>
    <row r="205" spans="1:17" ht="33.6" customHeight="1" x14ac:dyDescent="0.2">
      <c r="H205" s="47">
        <f>COUNTIF($H$2:$H$204,"在宅勤務中")</f>
        <v>45</v>
      </c>
      <c r="I205" s="20" t="s">
        <v>1688</v>
      </c>
    </row>
    <row r="206" spans="1:17" ht="33.6" customHeight="1" x14ac:dyDescent="0.2">
      <c r="H206" s="47">
        <f>COUNTIF($H$2:$H$204,"在館")</f>
        <v>135</v>
      </c>
      <c r="I206" s="20" t="s">
        <v>1698</v>
      </c>
      <c r="J206" s="20" t="s">
        <v>1706</v>
      </c>
    </row>
    <row r="207" spans="1:17" ht="33.6" customHeight="1" x14ac:dyDescent="0.2">
      <c r="H207" s="47">
        <f>COUNTIF($H$2:$H$204,"外出中")</f>
        <v>16</v>
      </c>
      <c r="I207" s="20" t="s">
        <v>1699</v>
      </c>
    </row>
    <row r="208" spans="1:17" ht="33.6" customHeight="1" x14ac:dyDescent="0.2">
      <c r="H208" s="47">
        <f>COUNTIF($H$2:$H$204,"休暇・欠勤")</f>
        <v>7</v>
      </c>
      <c r="I208" s="20" t="s">
        <v>1700</v>
      </c>
    </row>
    <row r="209" spans="8:10" ht="33.6" customHeight="1" x14ac:dyDescent="0.2">
      <c r="H209" s="47">
        <f>SUM(H205:H208)</f>
        <v>203</v>
      </c>
      <c r="I209" s="48">
        <f>(H206+H207)/H209</f>
        <v>0.74384236453201968</v>
      </c>
      <c r="J209" s="20" t="s">
        <v>1701</v>
      </c>
    </row>
    <row r="210" spans="8:10" ht="56.25" customHeight="1" x14ac:dyDescent="0.2">
      <c r="I210" s="48">
        <f>H206/H209</f>
        <v>0.66502463054187189</v>
      </c>
      <c r="J210" s="20" t="s">
        <v>1698</v>
      </c>
    </row>
  </sheetData>
  <autoFilter ref="A1:Q204"/>
  <phoneticPr fontId="1"/>
  <pageMargins left="0.43307086614173229" right="0.23622047244094491" top="0.74803149606299213" bottom="0.74803149606299213" header="0.31496062992125984" footer="0.31496062992125984"/>
  <pageSetup paperSize="9" scale="57" fitToHeight="0" orientation="landscape" r:id="rId1"/>
  <headerFooter scaleWithDoc="0">
    <oddHeader>&amp;L&amp;"-,太字"&amp;10&amp;A</oddHeader>
    <oddFooter>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6D5A2F7-CBB2-4AE8-A1B0-008F01A487EE}">
            <xm:f>INDEX($A:$Q,ROW(),8)='DB（シナリオ）'!$Y$2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" id="{A6088A5D-0FE7-464F-8F32-67DE16CA0682}">
            <xm:f>INDEX($A:$Q,ROW(),8)='DB（シナリオ）'!$Y$4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3" id="{3EE57206-5BB2-4735-835E-D024B1EA9263}">
            <xm:f>INDEX($A:$Q,ROW(),8)='DB（シナリオ）'!$Y$5</xm:f>
            <x14:dxf>
              <fill>
                <patternFill>
                  <bgColor theme="0" tint="-0.14996795556505021"/>
                </patternFill>
              </fill>
            </x14:dxf>
          </x14:cfRule>
          <xm:sqref>A2:Q201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0"/>
  <sheetViews>
    <sheetView view="pageBreakPreview" zoomScale="70" zoomScaleNormal="70" zoomScaleSheetLayoutView="70" workbookViewId="0">
      <pane xSplit="4" ySplit="1" topLeftCell="E2" activePane="bottomRight" state="frozen"/>
      <selection activeCell="B2" sqref="B2"/>
      <selection pane="topRight" activeCell="B2" sqref="B2"/>
      <selection pane="bottomLeft" activeCell="B2" sqref="B2"/>
      <selection pane="bottomRight" activeCell="A2" sqref="A2"/>
    </sheetView>
  </sheetViews>
  <sheetFormatPr defaultColWidth="9" defaultRowHeight="56.25" customHeight="1" x14ac:dyDescent="0.2"/>
  <cols>
    <col min="1" max="1" width="6.88671875" style="20" customWidth="1"/>
    <col min="2" max="2" width="9.77734375" style="20" customWidth="1"/>
    <col min="3" max="4" width="13.33203125" style="20" customWidth="1"/>
    <col min="5" max="5" width="8.88671875" style="20" customWidth="1"/>
    <col min="6" max="7" width="5.6640625" style="20" customWidth="1"/>
    <col min="8" max="8" width="12.44140625" style="47" customWidth="1"/>
    <col min="9" max="9" width="15.6640625" style="20" customWidth="1"/>
    <col min="10" max="10" width="33.109375" style="20" customWidth="1"/>
    <col min="11" max="11" width="11.21875" style="20" customWidth="1"/>
    <col min="12" max="12" width="13" style="20" customWidth="1"/>
    <col min="13" max="13" width="9.109375" style="20" customWidth="1"/>
    <col min="14" max="14" width="20.88671875" style="20" customWidth="1"/>
    <col min="15" max="15" width="23.21875" style="20" customWidth="1"/>
    <col min="16" max="16" width="25.88671875" style="20" customWidth="1"/>
    <col min="17" max="17" width="22.6640625" style="20" customWidth="1"/>
    <col min="18" max="16384" width="9" style="20"/>
  </cols>
  <sheetData>
    <row r="1" spans="1:17" s="24" customFormat="1" ht="56.25" customHeight="1" x14ac:dyDescent="0.2">
      <c r="A1" s="25" t="s">
        <v>1261</v>
      </c>
      <c r="B1" s="25" t="s">
        <v>1262</v>
      </c>
      <c r="C1" s="25" t="s">
        <v>1263</v>
      </c>
      <c r="D1" s="25" t="s">
        <v>1264</v>
      </c>
      <c r="E1" s="25" t="s">
        <v>0</v>
      </c>
      <c r="F1" s="25" t="s">
        <v>1</v>
      </c>
      <c r="G1" s="25" t="s">
        <v>2</v>
      </c>
      <c r="H1" s="44" t="s">
        <v>1285</v>
      </c>
      <c r="I1" s="25" t="s">
        <v>1703</v>
      </c>
      <c r="J1" s="25" t="s">
        <v>1381</v>
      </c>
      <c r="K1" s="25" t="s">
        <v>1291</v>
      </c>
      <c r="L1" s="25" t="s">
        <v>1293</v>
      </c>
      <c r="M1" s="50" t="s">
        <v>1388</v>
      </c>
      <c r="N1" s="25" t="s">
        <v>1283</v>
      </c>
      <c r="O1" s="25" t="s">
        <v>1389</v>
      </c>
      <c r="P1" s="25" t="s">
        <v>1288</v>
      </c>
      <c r="Q1" s="25" t="s">
        <v>1284</v>
      </c>
    </row>
    <row r="2" spans="1:17" s="23" customFormat="1" ht="56.25" customHeight="1" x14ac:dyDescent="0.2">
      <c r="A2" s="21">
        <v>1010</v>
      </c>
      <c r="B2" s="21" t="str">
        <f>IF(VLOOKUP(A2,'DB（シナリオ）'!$A$2:$R$217,2,FALSE)="","",VLOOKUP(A2,'DB（シナリオ）'!$A$2:$R$217,2,FALSE))</f>
        <v>役員</v>
      </c>
      <c r="C2" s="22" t="str">
        <f>IF(VLOOKUP(A2,'DB（シナリオ）'!$A$2:$R$217,3,FALSE)="","",VLOOKUP(A2,'DB（シナリオ）'!$A$2:$R$217,3,FALSE))</f>
        <v/>
      </c>
      <c r="D2" s="21" t="str">
        <f>IF(VLOOKUP(A2,'DB（シナリオ）'!$A$2:$R$217,4,FALSE)="","",VLOOKUP(A2,'DB（シナリオ）'!$A$2:$R$217,4,FALSE))</f>
        <v>代表取締役【対策本部】</v>
      </c>
      <c r="E2" s="22" t="str">
        <f>IF(VLOOKUP(A2,'DB（シナリオ）'!$A$2:$R$217,5,FALSE)="","",VLOOKUP(A2,'DB（シナリオ）'!$A$2:$R$217,5,FALSE))</f>
        <v>佐藤</v>
      </c>
      <c r="F2" s="22" t="str">
        <f>IF(VLOOKUP(A2,'DB（シナリオ）'!$A$2:$R$217,6,FALSE)="","",VLOOKUP(A2,'DB（シナリオ）'!$A$2:$R$217,6,FALSE))</f>
        <v>男</v>
      </c>
      <c r="G2" s="22">
        <f>IF(VLOOKUP(A2,'DB（シナリオ）'!$A$2:$R$217,7,FALSE)="","",VLOOKUP(A2,'DB（シナリオ）'!$A$2:$R$217,7,FALSE))</f>
        <v>53</v>
      </c>
      <c r="H2" s="45" t="s">
        <v>1689</v>
      </c>
      <c r="I2" s="21" t="str">
        <f>IF(VLOOKUP(A2,'DB（シナリオ）'!$A$2:$R$217,9,FALSE)="","",VLOOKUP(A2,'DB（シナリオ）'!$A$2:$R$217,9,FALSE))</f>
        <v/>
      </c>
      <c r="J2" s="22" t="s">
        <v>1691</v>
      </c>
      <c r="K2" s="21" t="str">
        <f>IF(VLOOKUP(A2,'DB（シナリオ）'!$A$2:$R$217,11,FALSE)="","",VLOOKUP(A2,'DB（シナリオ）'!$A$2:$R$217,11,FALSE))</f>
        <v>ひがしの市</v>
      </c>
      <c r="L2" s="21" t="str">
        <f>IF(VLOOKUP(A2,'DB（シナリオ）'!$A$2:$R$217,12,FALSE)="","",VLOOKUP(A2,'DB（シナリオ）'!$A$2:$R$217,12,FALSE))</f>
        <v>南北線まぐろ駅</v>
      </c>
      <c r="M2" s="21">
        <f>IF(VLOOKUP(A2,'DB（シナリオ）'!$A$2:$R$217,13,FALSE)="","",VLOOKUP(A2,'DB（シナリオ）'!$A$2:$R$217,13,FALSE))</f>
        <v>15</v>
      </c>
      <c r="N2" s="21" t="str">
        <f>IF(VLOOKUP(A2,'DB（シナリオ）'!$A$2:$R$217,15,FALSE)="","",VLOOKUP(A2,'DB（シナリオ）'!$A$2:$R$217,15,FALSE))</f>
        <v>妻、息子（15歳）</v>
      </c>
      <c r="O2" s="21" t="str">
        <f>IF(VLOOKUP(A2,'DB（シナリオ）'!$A$2:$R$217,16,FALSE)="","",VLOOKUP(A2,'DB（シナリオ）'!$A$2:$R$217,16,FALSE))</f>
        <v>全員無事</v>
      </c>
      <c r="P2" s="21" t="str">
        <f>IF(VLOOKUP(A2,'DB（シナリオ）'!$A$2:$R$217,17,FALSE)="","",VLOOKUP(A2,'DB（シナリオ）'!$A$2:$R$217,17,FALSE))</f>
        <v/>
      </c>
      <c r="Q2" s="26" t="str">
        <f>IF(VLOOKUP(A2,'DB（シナリオ）'!$A$2:$R$217,18,FALSE)="","",VLOOKUP(A2,'DB（シナリオ）'!$A$2:$R$217,18,FALSE))</f>
        <v>離婚した妻との間の娘が営業3課に所属。周囲は二人の関係を知らない（社員番号206/平野さん）。</v>
      </c>
    </row>
    <row r="3" spans="1:17" ht="56.25" customHeight="1" x14ac:dyDescent="0.2">
      <c r="A3" s="21">
        <v>1020</v>
      </c>
      <c r="B3" s="21" t="str">
        <f>IF(VLOOKUP(A3,'DB（シナリオ）'!$A$2:$R$217,2,FALSE)="","",VLOOKUP(A3,'DB（シナリオ）'!$A$2:$R$217,2,FALSE))</f>
        <v>役員</v>
      </c>
      <c r="C3" s="22" t="str">
        <f>IF(VLOOKUP(A3,'DB（シナリオ）'!$A$2:$R$217,3,FALSE)="","",VLOOKUP(A3,'DB（シナリオ）'!$A$2:$R$217,3,FALSE))</f>
        <v/>
      </c>
      <c r="D3" s="21" t="str">
        <f>IF(VLOOKUP(A3,'DB（シナリオ）'!$A$2:$R$217,4,FALSE)="","",VLOOKUP(A3,'DB（シナリオ）'!$A$2:$R$217,4,FALSE))</f>
        <v>専務取締役【対策本部】</v>
      </c>
      <c r="E3" s="22" t="str">
        <f>IF(VLOOKUP(A3,'DB（シナリオ）'!$A$2:$R$217,5,FALSE)="","",VLOOKUP(A3,'DB（シナリオ）'!$A$2:$R$217,5,FALSE))</f>
        <v>鈴木</v>
      </c>
      <c r="F3" s="22" t="str">
        <f>IF(VLOOKUP(A3,'DB（シナリオ）'!$A$2:$R$217,6,FALSE)="","",VLOOKUP(A3,'DB（シナリオ）'!$A$2:$R$217,6,FALSE))</f>
        <v>男</v>
      </c>
      <c r="G3" s="22">
        <f>IF(VLOOKUP(A3,'DB（シナリオ）'!$A$2:$R$217,7,FALSE)="","",VLOOKUP(A3,'DB（シナリオ）'!$A$2:$R$217,7,FALSE))</f>
        <v>45</v>
      </c>
      <c r="H3" s="45" t="s">
        <v>1689</v>
      </c>
      <c r="I3" s="21" t="str">
        <f>IF(VLOOKUP(A3,'DB（シナリオ）'!$A$2:$R$217,9,FALSE)="","",VLOOKUP(A3,'DB（シナリオ）'!$A$2:$R$217,9,FALSE))</f>
        <v/>
      </c>
      <c r="J3" s="22" t="s">
        <v>1691</v>
      </c>
      <c r="K3" s="21" t="str">
        <f>IF(VLOOKUP(A3,'DB（シナリオ）'!$A$2:$R$217,11,FALSE)="","",VLOOKUP(A3,'DB（シナリオ）'!$A$2:$R$217,11,FALSE))</f>
        <v>ひがしの市</v>
      </c>
      <c r="L3" s="21" t="str">
        <f>IF(VLOOKUP(A3,'DB（シナリオ）'!$A$2:$R$217,12,FALSE)="","",VLOOKUP(A3,'DB（シナリオ）'!$A$2:$R$217,12,FALSE))</f>
        <v>東西線あり駅</v>
      </c>
      <c r="M3" s="21">
        <f>IF(VLOOKUP(A3,'DB（シナリオ）'!$A$2:$R$217,13,FALSE)="","",VLOOKUP(A3,'DB（シナリオ）'!$A$2:$R$217,13,FALSE))</f>
        <v>5</v>
      </c>
      <c r="N3" s="21" t="str">
        <f>IF(VLOOKUP(A3,'DB（シナリオ）'!$A$2:$R$217,15,FALSE)="","",VLOOKUP(A3,'DB（シナリオ）'!$A$2:$R$217,15,FALSE))</f>
        <v>妻、娘（14歳）、娘（10歳）</v>
      </c>
      <c r="O3" s="21" t="str">
        <f>IF(VLOOKUP(A3,'DB（シナリオ）'!$A$2:$R$217,16,FALSE)="","",VLOOKUP(A3,'DB（シナリオ）'!$A$2:$R$217,16,FALSE))</f>
        <v>全員無事</v>
      </c>
      <c r="P3" s="21" t="str">
        <f>IF(VLOOKUP(A3,'DB（シナリオ）'!$A$2:$R$217,17,FALSE)="","",VLOOKUP(A3,'DB（シナリオ）'!$A$2:$R$217,17,FALSE))</f>
        <v/>
      </c>
      <c r="Q3" s="26" t="str">
        <f>IF(VLOOKUP(A3,'DB（シナリオ）'!$A$2:$R$217,18,FALSE)="","",VLOOKUP(A3,'DB（シナリオ）'!$A$2:$R$217,18,FALSE))</f>
        <v/>
      </c>
    </row>
    <row r="4" spans="1:17" ht="56.25" customHeight="1" x14ac:dyDescent="0.2">
      <c r="A4" s="21">
        <v>1030</v>
      </c>
      <c r="B4" s="21" t="str">
        <f>IF(VLOOKUP(A4,'DB（シナリオ）'!$A$2:$R$217,2,FALSE)="","",VLOOKUP(A4,'DB（シナリオ）'!$A$2:$R$217,2,FALSE))</f>
        <v>役員</v>
      </c>
      <c r="C4" s="22" t="str">
        <f>IF(VLOOKUP(A4,'DB（シナリオ）'!$A$2:$R$217,3,FALSE)="","",VLOOKUP(A4,'DB（シナリオ）'!$A$2:$R$217,3,FALSE))</f>
        <v/>
      </c>
      <c r="D4" s="21" t="str">
        <f>IF(VLOOKUP(A4,'DB（シナリオ）'!$A$2:$R$217,4,FALSE)="","",VLOOKUP(A4,'DB（シナリオ）'!$A$2:$R$217,4,FALSE))</f>
        <v>常務取締役【対策本部】</v>
      </c>
      <c r="E4" s="22" t="str">
        <f>IF(VLOOKUP(A4,'DB（シナリオ）'!$A$2:$R$217,5,FALSE)="","",VLOOKUP(A4,'DB（シナリオ）'!$A$2:$R$217,5,FALSE))</f>
        <v>高橋</v>
      </c>
      <c r="F4" s="22" t="str">
        <f>IF(VLOOKUP(A4,'DB（シナリオ）'!$A$2:$R$217,6,FALSE)="","",VLOOKUP(A4,'DB（シナリオ）'!$A$2:$R$217,6,FALSE))</f>
        <v>女</v>
      </c>
      <c r="G4" s="22">
        <f>IF(VLOOKUP(A4,'DB（シナリオ）'!$A$2:$R$217,7,FALSE)="","",VLOOKUP(A4,'DB（シナリオ）'!$A$2:$R$217,7,FALSE))</f>
        <v>50</v>
      </c>
      <c r="H4" s="45" t="str">
        <f>IF(VLOOKUP(A4,'DB（シナリオ）'!$A$2:$R$217,8,FALSE)="","",VLOOKUP(A4,'DB（シナリオ）'!$A$2:$R$217,8,FALSE))</f>
        <v>在館</v>
      </c>
      <c r="I4" s="21" t="str">
        <f>IF(VLOOKUP(A4,'DB（シナリオ）'!$A$2:$R$217,9,FALSE)="","",VLOOKUP(A4,'DB（シナリオ）'!$A$2:$R$217,9,FALSE))</f>
        <v/>
      </c>
      <c r="J4" s="22" t="str">
        <f>IF(VLOOKUP(A4,'DB（シナリオ）'!$A$2:$R$217,10,FALSE)="","",VLOOKUP(A4,'DB（シナリオ）'!$A$2:$R$217,10,FALSE))</f>
        <v>社内におり、無事</v>
      </c>
      <c r="K4" s="21" t="str">
        <f>IF(VLOOKUP(A4,'DB（シナリオ）'!$A$2:$R$217,11,FALSE)="","",VLOOKUP(A4,'DB（シナリオ）'!$A$2:$R$217,11,FALSE))</f>
        <v>ひがしの市</v>
      </c>
      <c r="L4" s="21" t="str">
        <f>IF(VLOOKUP(A4,'DB（シナリオ）'!$A$2:$R$217,12,FALSE)="","",VLOOKUP(A4,'DB（シナリオ）'!$A$2:$R$217,12,FALSE))</f>
        <v>東西線キツネ駅</v>
      </c>
      <c r="M4" s="21">
        <f>IF(VLOOKUP(A4,'DB（シナリオ）'!$A$2:$R$217,13,FALSE)="","",VLOOKUP(A4,'DB（シナリオ）'!$A$2:$R$217,13,FALSE))</f>
        <v>15</v>
      </c>
      <c r="N4" s="21" t="str">
        <f>IF(VLOOKUP(A4,'DB（シナリオ）'!$A$2:$R$217,15,FALSE)="","",VLOOKUP(A4,'DB（シナリオ）'!$A$2:$R$217,15,FALSE))</f>
        <v>夫、息子（18歳）</v>
      </c>
      <c r="O4" s="21" t="str">
        <f>IF(VLOOKUP(A4,'DB（シナリオ）'!$A$2:$R$217,16,FALSE)="","",VLOOKUP(A4,'DB（シナリオ）'!$A$2:$R$217,16,FALSE))</f>
        <v>全員無事</v>
      </c>
      <c r="P4" s="21" t="str">
        <f>IF(VLOOKUP(A4,'DB（シナリオ）'!$A$2:$R$217,17,FALSE)="","",VLOOKUP(A4,'DB（シナリオ）'!$A$2:$R$217,17,FALSE))</f>
        <v/>
      </c>
      <c r="Q4" s="26" t="str">
        <f>IF(VLOOKUP(A4,'DB（シナリオ）'!$A$2:$R$217,18,FALSE)="","",VLOOKUP(A4,'DB（シナリオ）'!$A$2:$R$217,18,FALSE))</f>
        <v/>
      </c>
    </row>
    <row r="5" spans="1:17" ht="56.25" customHeight="1" x14ac:dyDescent="0.2">
      <c r="A5" s="21">
        <v>104</v>
      </c>
      <c r="B5" s="21" t="str">
        <f>IF(VLOOKUP(A5,'DB（シナリオ）'!$A$2:$R$217,2,FALSE)="","",VLOOKUP(A5,'DB（シナリオ）'!$A$2:$R$217,2,FALSE))</f>
        <v>管理部</v>
      </c>
      <c r="C5" s="22" t="str">
        <f>IF(VLOOKUP(A5,'DB（シナリオ）'!$A$2:$R$217,3,FALSE)="","",VLOOKUP(A5,'DB（シナリオ）'!$A$2:$R$217,3,FALSE))</f>
        <v/>
      </c>
      <c r="D5" s="21" t="str">
        <f>IF(VLOOKUP(A5,'DB（シナリオ）'!$A$2:$R$217,4,FALSE)="","",VLOOKUP(A5,'DB（シナリオ）'!$A$2:$R$217,4,FALSE))</f>
        <v>部長【対策本部】</v>
      </c>
      <c r="E5" s="22" t="str">
        <f>IF(VLOOKUP(A5,'DB（シナリオ）'!$A$2:$R$217,5,FALSE)="","",VLOOKUP(A5,'DB（シナリオ）'!$A$2:$R$217,5,FALSE))</f>
        <v>田中</v>
      </c>
      <c r="F5" s="22" t="str">
        <f>IF(VLOOKUP(A5,'DB（シナリオ）'!$A$2:$R$217,6,FALSE)="","",VLOOKUP(A5,'DB（シナリオ）'!$A$2:$R$217,6,FALSE))</f>
        <v>男</v>
      </c>
      <c r="G5" s="22">
        <f>IF(VLOOKUP(A5,'DB（シナリオ）'!$A$2:$R$217,7,FALSE)="","",VLOOKUP(A5,'DB（シナリオ）'!$A$2:$R$217,7,FALSE))</f>
        <v>52</v>
      </c>
      <c r="H5" s="45" t="s">
        <v>1689</v>
      </c>
      <c r="I5" s="21" t="str">
        <f>IF(VLOOKUP(A5,'DB（シナリオ）'!$A$2:$R$217,9,FALSE)="","",VLOOKUP(A5,'DB（シナリオ）'!$A$2:$R$217,9,FALSE))</f>
        <v/>
      </c>
      <c r="J5" s="22" t="s">
        <v>1691</v>
      </c>
      <c r="K5" s="21" t="str">
        <f>IF(VLOOKUP(A5,'DB（シナリオ）'!$A$2:$R$217,11,FALSE)="","",VLOOKUP(A5,'DB（シナリオ）'!$A$2:$R$217,11,FALSE))</f>
        <v>ひがしの市</v>
      </c>
      <c r="L5" s="21" t="str">
        <f>IF(VLOOKUP(A5,'DB（シナリオ）'!$A$2:$R$217,12,FALSE)="","",VLOOKUP(A5,'DB（シナリオ）'!$A$2:$R$217,12,FALSE))</f>
        <v>中央駅</v>
      </c>
      <c r="M5" s="21">
        <f>IF(VLOOKUP(A5,'DB（シナリオ）'!$A$2:$R$217,13,FALSE)="","",VLOOKUP(A5,'DB（シナリオ）'!$A$2:$R$217,13,FALSE))</f>
        <v>2</v>
      </c>
      <c r="N5" s="21" t="str">
        <f>IF(VLOOKUP(A5,'DB（シナリオ）'!$A$2:$R$217,15,FALSE)="","",VLOOKUP(A5,'DB（シナリオ）'!$A$2:$R$217,15,FALSE))</f>
        <v>妻、息子（22歳）、娘（20歳）</v>
      </c>
      <c r="O5" s="21" t="str">
        <f>IF(VLOOKUP(A5,'DB（シナリオ）'!$A$2:$R$217,16,FALSE)="","",VLOOKUP(A5,'DB（シナリオ）'!$A$2:$R$217,16,FALSE))</f>
        <v>全員無事</v>
      </c>
      <c r="P5" s="21" t="str">
        <f>IF(VLOOKUP(A5,'DB（シナリオ）'!$A$2:$R$217,17,FALSE)="","",VLOOKUP(A5,'DB（シナリオ）'!$A$2:$R$217,17,FALSE))</f>
        <v/>
      </c>
      <c r="Q5" s="26" t="str">
        <f>IF(VLOOKUP(A5,'DB（シナリオ）'!$A$2:$R$217,18,FALSE)="","",VLOOKUP(A5,'DB（シナリオ）'!$A$2:$R$217,18,FALSE))</f>
        <v/>
      </c>
    </row>
    <row r="6" spans="1:17" ht="56.25" customHeight="1" x14ac:dyDescent="0.2">
      <c r="A6" s="21">
        <f t="shared" ref="A6:A69" si="0">A5+1</f>
        <v>105</v>
      </c>
      <c r="B6" s="21" t="str">
        <f>IF(VLOOKUP(A6,'DB（シナリオ）'!$A$2:$R$217,2,FALSE)="","",VLOOKUP(A6,'DB（シナリオ）'!$A$2:$R$217,2,FALSE))</f>
        <v>管理部</v>
      </c>
      <c r="C6" s="22" t="str">
        <f>IF(VLOOKUP(A6,'DB（シナリオ）'!$A$2:$R$217,3,FALSE)="","",VLOOKUP(A6,'DB（シナリオ）'!$A$2:$R$217,3,FALSE))</f>
        <v>人事総務課</v>
      </c>
      <c r="D6" s="21" t="str">
        <f>IF(VLOOKUP(A6,'DB（シナリオ）'!$A$2:$R$217,4,FALSE)="","",VLOOKUP(A6,'DB（シナリオ）'!$A$2:$R$217,4,FALSE))</f>
        <v>課長【対策本部】</v>
      </c>
      <c r="E6" s="22" t="str">
        <f>IF(VLOOKUP(A6,'DB（シナリオ）'!$A$2:$R$217,5,FALSE)="","",VLOOKUP(A6,'DB（シナリオ）'!$A$2:$R$217,5,FALSE))</f>
        <v>渡辺</v>
      </c>
      <c r="F6" s="22" t="str">
        <f>IF(VLOOKUP(A6,'DB（シナリオ）'!$A$2:$R$217,6,FALSE)="","",VLOOKUP(A6,'DB（シナリオ）'!$A$2:$R$217,6,FALSE))</f>
        <v>男</v>
      </c>
      <c r="G6" s="22">
        <f>IF(VLOOKUP(A6,'DB（シナリオ）'!$A$2:$R$217,7,FALSE)="","",VLOOKUP(A6,'DB（シナリオ）'!$A$2:$R$217,7,FALSE))</f>
        <v>48</v>
      </c>
      <c r="H6" s="45" t="str">
        <f>IF(VLOOKUP(A6,'DB（シナリオ）'!$A$2:$R$217,8,FALSE)="","",VLOOKUP(A6,'DB（シナリオ）'!$A$2:$R$217,8,FALSE))</f>
        <v>在館</v>
      </c>
      <c r="I6" s="21" t="str">
        <f>IF(VLOOKUP(A6,'DB（シナリオ）'!$A$2:$R$217,9,FALSE)="","",VLOOKUP(A6,'DB（シナリオ）'!$A$2:$R$217,9,FALSE))</f>
        <v/>
      </c>
      <c r="J6" s="22" t="str">
        <f>IF(VLOOKUP(A6,'DB（シナリオ）'!$A$2:$R$217,10,FALSE)="","",VLOOKUP(A6,'DB（シナリオ）'!$A$2:$R$217,10,FALSE))</f>
        <v>社内におり、無事</v>
      </c>
      <c r="K6" s="21" t="str">
        <f>IF(VLOOKUP(A6,'DB（シナリオ）'!$A$2:$R$217,11,FALSE)="","",VLOOKUP(A6,'DB（シナリオ）'!$A$2:$R$217,11,FALSE))</f>
        <v>ひがしの市</v>
      </c>
      <c r="L6" s="21" t="str">
        <f>IF(VLOOKUP(A6,'DB（シナリオ）'!$A$2:$R$217,12,FALSE)="","",VLOOKUP(A6,'DB（シナリオ）'!$A$2:$R$217,12,FALSE))</f>
        <v>東西線クマ駅</v>
      </c>
      <c r="M6" s="21">
        <f>IF(VLOOKUP(A6,'DB（シナリオ）'!$A$2:$R$217,13,FALSE)="","",VLOOKUP(A6,'DB（シナリオ）'!$A$2:$R$217,13,FALSE))</f>
        <v>22</v>
      </c>
      <c r="N6" s="21" t="str">
        <f>IF(VLOOKUP(A6,'DB（シナリオ）'!$A$2:$R$217,15,FALSE)="","",VLOOKUP(A6,'DB（シナリオ）'!$A$2:$R$217,15,FALSE))</f>
        <v>妻、息子(16歳）、娘(12歳)</v>
      </c>
      <c r="O6" s="21" t="str">
        <f>IF(VLOOKUP(A6,'DB（シナリオ）'!$A$2:$R$217,16,FALSE)="","",VLOOKUP(A6,'DB（シナリオ）'!$A$2:$R$217,16,FALSE))</f>
        <v>全員無事</v>
      </c>
      <c r="P6" s="21" t="str">
        <f>IF(VLOOKUP(A6,'DB（シナリオ）'!$A$2:$R$217,17,FALSE)="","",VLOOKUP(A6,'DB（シナリオ）'!$A$2:$R$217,17,FALSE))</f>
        <v/>
      </c>
      <c r="Q6" s="26" t="str">
        <f>IF(VLOOKUP(A6,'DB（シナリオ）'!$A$2:$R$217,18,FALSE)="","",VLOOKUP(A6,'DB（シナリオ）'!$A$2:$R$217,18,FALSE))</f>
        <v/>
      </c>
    </row>
    <row r="7" spans="1:17" ht="56.25" customHeight="1" x14ac:dyDescent="0.2">
      <c r="A7" s="21">
        <f t="shared" si="0"/>
        <v>106</v>
      </c>
      <c r="B7" s="21" t="str">
        <f>IF(VLOOKUP(A7,'DB（シナリオ）'!$A$2:$R$217,2,FALSE)="","",VLOOKUP(A7,'DB（シナリオ）'!$A$2:$R$217,2,FALSE))</f>
        <v>管理部</v>
      </c>
      <c r="C7" s="22" t="str">
        <f>IF(VLOOKUP(A7,'DB（シナリオ）'!$A$2:$R$217,3,FALSE)="","",VLOOKUP(A7,'DB（シナリオ）'!$A$2:$R$217,3,FALSE))</f>
        <v>人事総務課</v>
      </c>
      <c r="D7" s="21" t="str">
        <f>IF(VLOOKUP(A7,'DB（シナリオ）'!$A$2:$R$217,4,FALSE)="","",VLOOKUP(A7,'DB（シナリオ）'!$A$2:$R$217,4,FALSE))</f>
        <v>人事・総務【対策本部】</v>
      </c>
      <c r="E7" s="22" t="str">
        <f>IF(VLOOKUP(A7,'DB（シナリオ）'!$A$2:$R$217,5,FALSE)="","",VLOOKUP(A7,'DB（シナリオ）'!$A$2:$R$217,5,FALSE))</f>
        <v>伊藤</v>
      </c>
      <c r="F7" s="22" t="str">
        <f>IF(VLOOKUP(A7,'DB（シナリオ）'!$A$2:$R$217,6,FALSE)="","",VLOOKUP(A7,'DB（シナリオ）'!$A$2:$R$217,6,FALSE))</f>
        <v>男</v>
      </c>
      <c r="G7" s="22">
        <f>IF(VLOOKUP(A7,'DB（シナリオ）'!$A$2:$R$217,7,FALSE)="","",VLOOKUP(A7,'DB（シナリオ）'!$A$2:$R$217,7,FALSE))</f>
        <v>38</v>
      </c>
      <c r="H7" s="45" t="str">
        <f>IF(VLOOKUP(A7,'DB（シナリオ）'!$A$2:$R$217,8,FALSE)="","",VLOOKUP(A7,'DB（シナリオ）'!$A$2:$R$217,8,FALSE))</f>
        <v>在館</v>
      </c>
      <c r="I7" s="21" t="str">
        <f>IF(VLOOKUP(A7,'DB（シナリオ）'!$A$2:$R$217,9,FALSE)="","",VLOOKUP(A7,'DB（シナリオ）'!$A$2:$R$217,9,FALSE))</f>
        <v/>
      </c>
      <c r="J7" s="22" t="str">
        <f>IF(VLOOKUP(A7,'DB（シナリオ）'!$A$2:$R$217,10,FALSE)="","",VLOOKUP(A7,'DB（シナリオ）'!$A$2:$R$217,10,FALSE))</f>
        <v>社内におり、無事</v>
      </c>
      <c r="K7" s="21" t="str">
        <f>IF(VLOOKUP(A7,'DB（シナリオ）'!$A$2:$R$217,11,FALSE)="","",VLOOKUP(A7,'DB（シナリオ）'!$A$2:$R$217,11,FALSE))</f>
        <v>ひがしの市</v>
      </c>
      <c r="L7" s="21" t="str">
        <f>IF(VLOOKUP(A7,'DB（シナリオ）'!$A$2:$R$217,12,FALSE)="","",VLOOKUP(A7,'DB（シナリオ）'!$A$2:$R$217,12,FALSE))</f>
        <v>南北線メロン駅</v>
      </c>
      <c r="M7" s="21">
        <f>IF(VLOOKUP(A7,'DB（シナリオ）'!$A$2:$R$217,13,FALSE)="","",VLOOKUP(A7,'DB（シナリオ）'!$A$2:$R$217,13,FALSE))</f>
        <v>15</v>
      </c>
      <c r="N7" s="21" t="str">
        <f>IF(VLOOKUP(A7,'DB（シナリオ）'!$A$2:$R$217,15,FALSE)="","",VLOOKUP(A7,'DB（シナリオ）'!$A$2:$R$217,15,FALSE))</f>
        <v>妻、息子(3歳）</v>
      </c>
      <c r="O7" s="21" t="str">
        <f>IF(VLOOKUP(A7,'DB（シナリオ）'!$A$2:$R$217,16,FALSE)="","",VLOOKUP(A7,'DB（シナリオ）'!$A$2:$R$217,16,FALSE))</f>
        <v>全員無事</v>
      </c>
      <c r="P7" s="21" t="str">
        <f>IF(VLOOKUP(A7,'DB（シナリオ）'!$A$2:$R$217,17,FALSE)="","",VLOOKUP(A7,'DB（シナリオ）'!$A$2:$R$217,17,FALSE))</f>
        <v/>
      </c>
      <c r="Q7" s="26" t="str">
        <f>IF(VLOOKUP(A7,'DB（シナリオ）'!$A$2:$R$217,18,FALSE)="","",VLOOKUP(A7,'DB（シナリオ）'!$A$2:$R$217,18,FALSE))</f>
        <v/>
      </c>
    </row>
    <row r="8" spans="1:17" ht="56.25" customHeight="1" x14ac:dyDescent="0.2">
      <c r="A8" s="21">
        <f t="shared" si="0"/>
        <v>107</v>
      </c>
      <c r="B8" s="21" t="str">
        <f>IF(VLOOKUP(A8,'DB（シナリオ）'!$A$2:$R$217,2,FALSE)="","",VLOOKUP(A8,'DB（シナリオ）'!$A$2:$R$217,2,FALSE))</f>
        <v>管理部</v>
      </c>
      <c r="C8" s="22" t="str">
        <f>IF(VLOOKUP(A8,'DB（シナリオ）'!$A$2:$R$217,3,FALSE)="","",VLOOKUP(A8,'DB（シナリオ）'!$A$2:$R$217,3,FALSE))</f>
        <v>人事総務課</v>
      </c>
      <c r="D8" s="21" t="str">
        <f>IF(VLOOKUP(A8,'DB（シナリオ）'!$A$2:$R$217,4,FALSE)="","",VLOOKUP(A8,'DB（シナリオ）'!$A$2:$R$217,4,FALSE))</f>
        <v>人事・総務担当</v>
      </c>
      <c r="E8" s="22" t="str">
        <f>IF(VLOOKUP(A8,'DB（シナリオ）'!$A$2:$R$217,5,FALSE)="","",VLOOKUP(A8,'DB（シナリオ）'!$A$2:$R$217,5,FALSE))</f>
        <v>山本</v>
      </c>
      <c r="F8" s="22" t="str">
        <f>IF(VLOOKUP(A8,'DB（シナリオ）'!$A$2:$R$217,6,FALSE)="","",VLOOKUP(A8,'DB（シナリオ）'!$A$2:$R$217,6,FALSE))</f>
        <v>男</v>
      </c>
      <c r="G8" s="22">
        <f>IF(VLOOKUP(A8,'DB（シナリオ）'!$A$2:$R$217,7,FALSE)="","",VLOOKUP(A8,'DB（シナリオ）'!$A$2:$R$217,7,FALSE))</f>
        <v>45</v>
      </c>
      <c r="H8" s="45" t="str">
        <f>IF(VLOOKUP(A8,'DB（シナリオ）'!$A$2:$R$217,8,FALSE)="","",VLOOKUP(A8,'DB（シナリオ）'!$A$2:$R$217,8,FALSE))</f>
        <v>在館</v>
      </c>
      <c r="I8" s="21" t="str">
        <f>IF(VLOOKUP(A8,'DB（シナリオ）'!$A$2:$R$217,9,FALSE)="","",VLOOKUP(A8,'DB（シナリオ）'!$A$2:$R$217,9,FALSE))</f>
        <v/>
      </c>
      <c r="J8" s="22" t="str">
        <f>IF(VLOOKUP(A8,'DB（シナリオ）'!$A$2:$R$217,10,FALSE)="","",VLOOKUP(A8,'DB（シナリオ）'!$A$2:$R$217,10,FALSE))</f>
        <v>社内におり、無事</v>
      </c>
      <c r="K8" s="21" t="str">
        <f>IF(VLOOKUP(A8,'DB（シナリオ）'!$A$2:$R$217,11,FALSE)="","",VLOOKUP(A8,'DB（シナリオ）'!$A$2:$R$217,11,FALSE))</f>
        <v>ひがしの市</v>
      </c>
      <c r="L8" s="21" t="str">
        <f>IF(VLOOKUP(A8,'DB（シナリオ）'!$A$2:$R$217,12,FALSE)="","",VLOOKUP(A8,'DB（シナリオ）'!$A$2:$R$217,12,FALSE))</f>
        <v>東西線あり駅</v>
      </c>
      <c r="M8" s="21">
        <f>IF(VLOOKUP(A8,'DB（シナリオ）'!$A$2:$R$217,13,FALSE)="","",VLOOKUP(A8,'DB（シナリオ）'!$A$2:$R$217,13,FALSE))</f>
        <v>5</v>
      </c>
      <c r="N8" s="21" t="str">
        <f>IF(VLOOKUP(A8,'DB（シナリオ）'!$A$2:$R$217,15,FALSE)="","",VLOOKUP(A8,'DB（シナリオ）'!$A$2:$R$217,15,FALSE))</f>
        <v>妻、娘(17歳）、息子(14歳)</v>
      </c>
      <c r="O8" s="21" t="str">
        <f>IF(VLOOKUP(A8,'DB（シナリオ）'!$A$2:$R$217,16,FALSE)="","",VLOOKUP(A8,'DB（シナリオ）'!$A$2:$R$217,16,FALSE))</f>
        <v>全員無事</v>
      </c>
      <c r="P8" s="21" t="str">
        <f>IF(VLOOKUP(A8,'DB（シナリオ）'!$A$2:$R$217,17,FALSE)="","",VLOOKUP(A8,'DB（シナリオ）'!$A$2:$R$217,17,FALSE))</f>
        <v/>
      </c>
      <c r="Q8" s="26" t="str">
        <f>IF(VLOOKUP(A8,'DB（シナリオ）'!$A$2:$R$217,18,FALSE)="","",VLOOKUP(A8,'DB（シナリオ）'!$A$2:$R$217,18,FALSE))</f>
        <v/>
      </c>
    </row>
    <row r="9" spans="1:17" ht="56.25" customHeight="1" x14ac:dyDescent="0.2">
      <c r="A9" s="21">
        <f t="shared" si="0"/>
        <v>108</v>
      </c>
      <c r="B9" s="21" t="str">
        <f>IF(VLOOKUP(A9,'DB（シナリオ）'!$A$2:$R$217,2,FALSE)="","",VLOOKUP(A9,'DB（シナリオ）'!$A$2:$R$217,2,FALSE))</f>
        <v>管理部</v>
      </c>
      <c r="C9" s="22" t="str">
        <f>IF(VLOOKUP(A9,'DB（シナリオ）'!$A$2:$R$217,3,FALSE)="","",VLOOKUP(A9,'DB（シナリオ）'!$A$2:$R$217,3,FALSE))</f>
        <v>人事総務課</v>
      </c>
      <c r="D9" s="21" t="str">
        <f>IF(VLOOKUP(A9,'DB（シナリオ）'!$A$2:$R$217,4,FALSE)="","",VLOOKUP(A9,'DB（シナリオ）'!$A$2:$R$217,4,FALSE))</f>
        <v>人事・総務担当</v>
      </c>
      <c r="E9" s="22" t="str">
        <f>IF(VLOOKUP(A9,'DB（シナリオ）'!$A$2:$R$217,5,FALSE)="","",VLOOKUP(A9,'DB（シナリオ）'!$A$2:$R$217,5,FALSE))</f>
        <v>中村</v>
      </c>
      <c r="F9" s="22" t="str">
        <f>IF(VLOOKUP(A9,'DB（シナリオ）'!$A$2:$R$217,6,FALSE)="","",VLOOKUP(A9,'DB（シナリオ）'!$A$2:$R$217,6,FALSE))</f>
        <v>女</v>
      </c>
      <c r="G9" s="22">
        <f>IF(VLOOKUP(A9,'DB（シナリオ）'!$A$2:$R$217,7,FALSE)="","",VLOOKUP(A9,'DB（シナリオ）'!$A$2:$R$217,7,FALSE))</f>
        <v>42</v>
      </c>
      <c r="H9" s="45" t="str">
        <f>IF(VLOOKUP(A9,'DB（シナリオ）'!$A$2:$R$217,8,FALSE)="","",VLOOKUP(A9,'DB（シナリオ）'!$A$2:$R$217,8,FALSE))</f>
        <v>休暇・欠勤</v>
      </c>
      <c r="I9" s="21" t="str">
        <f>IF(VLOOKUP(A9,'DB（シナリオ）'!$A$2:$R$217,9,FALSE)="","",VLOOKUP(A9,'DB（シナリオ）'!$A$2:$R$217,9,FALSE))</f>
        <v/>
      </c>
      <c r="J9" s="22" t="str">
        <f>IF(VLOOKUP(A9,'DB（シナリオ）'!$A$2:$R$217,10,FALSE)="","",VLOOKUP(A9,'DB（シナリオ）'!$A$2:$R$217,10,FALSE))</f>
        <v>自宅におり、無事</v>
      </c>
      <c r="K9" s="21" t="str">
        <f>IF(VLOOKUP(A9,'DB（シナリオ）'!$A$2:$R$217,11,FALSE)="","",VLOOKUP(A9,'DB（シナリオ）'!$A$2:$R$217,11,FALSE))</f>
        <v>ひがしの市</v>
      </c>
      <c r="L9" s="21" t="str">
        <f>IF(VLOOKUP(A9,'DB（シナリオ）'!$A$2:$R$217,12,FALSE)="","",VLOOKUP(A9,'DB（シナリオ）'!$A$2:$R$217,12,FALSE))</f>
        <v>南北線イチゴ駅</v>
      </c>
      <c r="M9" s="21">
        <f>IF(VLOOKUP(A9,'DB（シナリオ）'!$A$2:$R$217,13,FALSE)="","",VLOOKUP(A9,'DB（シナリオ）'!$A$2:$R$217,13,FALSE))</f>
        <v>5</v>
      </c>
      <c r="N9" s="21" t="str">
        <f>IF(VLOOKUP(A9,'DB（シナリオ）'!$A$2:$R$217,15,FALSE)="","",VLOOKUP(A9,'DB（シナリオ）'!$A$2:$R$217,15,FALSE))</f>
        <v>夫、娘（17歳）、娘(13歳）、息子(13歳）</v>
      </c>
      <c r="O9" s="21" t="str">
        <f>IF(VLOOKUP(A9,'DB（シナリオ）'!$A$2:$R$217,16,FALSE)="","",VLOOKUP(A9,'DB（シナリオ）'!$A$2:$R$217,16,FALSE))</f>
        <v>全員無事</v>
      </c>
      <c r="P9" s="21" t="str">
        <f>IF(VLOOKUP(A9,'DB（シナリオ）'!$A$2:$R$217,17,FALSE)="","",VLOOKUP(A9,'DB（シナリオ）'!$A$2:$R$217,17,FALSE))</f>
        <v/>
      </c>
      <c r="Q9" s="26" t="str">
        <f>IF(VLOOKUP(A9,'DB（シナリオ）'!$A$2:$R$217,18,FALSE)="","",VLOOKUP(A9,'DB（シナリオ）'!$A$2:$R$217,18,FALSE))</f>
        <v/>
      </c>
    </row>
    <row r="10" spans="1:17" ht="56.25" customHeight="1" x14ac:dyDescent="0.2">
      <c r="A10" s="21">
        <f t="shared" si="0"/>
        <v>109</v>
      </c>
      <c r="B10" s="21" t="str">
        <f>IF(VLOOKUP(A10,'DB（シナリオ）'!$A$2:$R$217,2,FALSE)="","",VLOOKUP(A10,'DB（シナリオ）'!$A$2:$R$217,2,FALSE))</f>
        <v>管理部</v>
      </c>
      <c r="C10" s="22" t="str">
        <f>IF(VLOOKUP(A10,'DB（シナリオ）'!$A$2:$R$217,3,FALSE)="","",VLOOKUP(A10,'DB（シナリオ）'!$A$2:$R$217,3,FALSE))</f>
        <v>人事総務課</v>
      </c>
      <c r="D10" s="21" t="str">
        <f>IF(VLOOKUP(A10,'DB（シナリオ）'!$A$2:$R$217,4,FALSE)="","",VLOOKUP(A10,'DB（シナリオ）'!$A$2:$R$217,4,FALSE))</f>
        <v>人事・総務担当</v>
      </c>
      <c r="E10" s="22" t="str">
        <f>IF(VLOOKUP(A10,'DB（シナリオ）'!$A$2:$R$217,5,FALSE)="","",VLOOKUP(A10,'DB（シナリオ）'!$A$2:$R$217,5,FALSE))</f>
        <v>小林</v>
      </c>
      <c r="F10" s="22" t="str">
        <f>IF(VLOOKUP(A10,'DB（シナリオ）'!$A$2:$R$217,6,FALSE)="","",VLOOKUP(A10,'DB（シナリオ）'!$A$2:$R$217,6,FALSE))</f>
        <v>男</v>
      </c>
      <c r="G10" s="22">
        <f>IF(VLOOKUP(A10,'DB（シナリオ）'!$A$2:$R$217,7,FALSE)="","",VLOOKUP(A10,'DB（シナリオ）'!$A$2:$R$217,7,FALSE))</f>
        <v>40</v>
      </c>
      <c r="H10" s="45" t="s">
        <v>1689</v>
      </c>
      <c r="I10" s="21" t="str">
        <f>IF(VLOOKUP(A10,'DB（シナリオ）'!$A$2:$R$217,9,FALSE)="","",VLOOKUP(A10,'DB（シナリオ）'!$A$2:$R$217,9,FALSE))</f>
        <v/>
      </c>
      <c r="J10" s="22" t="s">
        <v>1696</v>
      </c>
      <c r="K10" s="21" t="str">
        <f>IF(VLOOKUP(A10,'DB（シナリオ）'!$A$2:$R$217,11,FALSE)="","",VLOOKUP(A10,'DB（シナリオ）'!$A$2:$R$217,11,FALSE))</f>
        <v>にしやま市</v>
      </c>
      <c r="L10" s="21" t="str">
        <f>IF(VLOOKUP(A10,'DB（シナリオ）'!$A$2:$R$217,12,FALSE)="","",VLOOKUP(A10,'DB（シナリオ）'!$A$2:$R$217,12,FALSE))</f>
        <v>東西線ばった駅</v>
      </c>
      <c r="M10" s="21">
        <f>IF(VLOOKUP(A10,'DB（シナリオ）'!$A$2:$R$217,13,FALSE)="","",VLOOKUP(A10,'DB（シナリオ）'!$A$2:$R$217,13,FALSE))</f>
        <v>25</v>
      </c>
      <c r="N10" s="21" t="str">
        <f>IF(VLOOKUP(A10,'DB（シナリオ）'!$A$2:$R$217,15,FALSE)="","",VLOOKUP(A10,'DB（シナリオ）'!$A$2:$R$217,15,FALSE))</f>
        <v>妻、娘(11歳）、娘(6歳）</v>
      </c>
      <c r="O10" s="21" t="str">
        <f>IF(VLOOKUP(A10,'DB（シナリオ）'!$A$2:$R$217,16,FALSE)="","",VLOOKUP(A10,'DB（シナリオ）'!$A$2:$R$217,16,FALSE))</f>
        <v>全員無事</v>
      </c>
      <c r="P10" s="21" t="str">
        <f>IF(VLOOKUP(A10,'DB（シナリオ）'!$A$2:$R$217,17,FALSE)="","",VLOOKUP(A10,'DB（シナリオ）'!$A$2:$R$217,17,FALSE))</f>
        <v/>
      </c>
      <c r="Q10" s="26" t="str">
        <f>IF(VLOOKUP(A10,'DB（シナリオ）'!$A$2:$R$217,18,FALSE)="","",VLOOKUP(A10,'DB（シナリオ）'!$A$2:$R$217,18,FALSE))</f>
        <v/>
      </c>
    </row>
    <row r="11" spans="1:17" ht="56.25" customHeight="1" x14ac:dyDescent="0.2">
      <c r="A11" s="21">
        <f t="shared" si="0"/>
        <v>110</v>
      </c>
      <c r="B11" s="21" t="str">
        <f>IF(VLOOKUP(A11,'DB（シナリオ）'!$A$2:$R$217,2,FALSE)="","",VLOOKUP(A11,'DB（シナリオ）'!$A$2:$R$217,2,FALSE))</f>
        <v>管理部</v>
      </c>
      <c r="C11" s="22" t="str">
        <f>IF(VLOOKUP(A11,'DB（シナリオ）'!$A$2:$R$217,3,FALSE)="","",VLOOKUP(A11,'DB（シナリオ）'!$A$2:$R$217,3,FALSE))</f>
        <v>人事総務課</v>
      </c>
      <c r="D11" s="21" t="str">
        <f>IF(VLOOKUP(A11,'DB（シナリオ）'!$A$2:$R$217,4,FALSE)="","",VLOOKUP(A11,'DB（シナリオ）'!$A$2:$R$217,4,FALSE))</f>
        <v>人事・総務担当</v>
      </c>
      <c r="E11" s="22" t="str">
        <f>IF(VLOOKUP(A11,'DB（シナリオ）'!$A$2:$R$217,5,FALSE)="","",VLOOKUP(A11,'DB（シナリオ）'!$A$2:$R$217,5,FALSE))</f>
        <v>加藤</v>
      </c>
      <c r="F11" s="22" t="str">
        <f>IF(VLOOKUP(A11,'DB（シナリオ）'!$A$2:$R$217,6,FALSE)="","",VLOOKUP(A11,'DB（シナリオ）'!$A$2:$R$217,6,FALSE))</f>
        <v>男</v>
      </c>
      <c r="G11" s="22">
        <f>IF(VLOOKUP(A11,'DB（シナリオ）'!$A$2:$R$217,7,FALSE)="","",VLOOKUP(A11,'DB（シナリオ）'!$A$2:$R$217,7,FALSE))</f>
        <v>39</v>
      </c>
      <c r="H11" s="45" t="str">
        <f>IF(VLOOKUP(A11,'DB（シナリオ）'!$A$2:$R$217,8,FALSE)="","",VLOOKUP(A11,'DB（シナリオ）'!$A$2:$R$217,8,FALSE))</f>
        <v>在館</v>
      </c>
      <c r="I11" s="21" t="str">
        <f>IF(VLOOKUP(A11,'DB（シナリオ）'!$A$2:$R$217,9,FALSE)="","",VLOOKUP(A11,'DB（シナリオ）'!$A$2:$R$217,9,FALSE))</f>
        <v/>
      </c>
      <c r="J11" s="22" t="str">
        <f>IF(VLOOKUP(A11,'DB（シナリオ）'!$A$2:$R$217,10,FALSE)="","",VLOOKUP(A11,'DB（シナリオ）'!$A$2:$R$217,10,FALSE))</f>
        <v>社内におり、無事</v>
      </c>
      <c r="K11" s="21" t="str">
        <f>IF(VLOOKUP(A11,'DB（シナリオ）'!$A$2:$R$217,11,FALSE)="","",VLOOKUP(A11,'DB（シナリオ）'!$A$2:$R$217,11,FALSE))</f>
        <v>ひがしの市</v>
      </c>
      <c r="L11" s="21" t="str">
        <f>IF(VLOOKUP(A11,'DB（シナリオ）'!$A$2:$R$217,12,FALSE)="","",VLOOKUP(A11,'DB（シナリオ）'!$A$2:$R$217,12,FALSE))</f>
        <v>南北線ミカン駅</v>
      </c>
      <c r="M11" s="21">
        <f>IF(VLOOKUP(A11,'DB（シナリオ）'!$A$2:$R$217,13,FALSE)="","",VLOOKUP(A11,'DB（シナリオ）'!$A$2:$R$217,13,FALSE))</f>
        <v>8</v>
      </c>
      <c r="N11" s="21" t="str">
        <f>IF(VLOOKUP(A11,'DB（シナリオ）'!$A$2:$R$217,15,FALSE)="","",VLOOKUP(A11,'DB（シナリオ）'!$A$2:$R$217,15,FALSE))</f>
        <v>独身、一人暮らし</v>
      </c>
      <c r="O11" s="21" t="str">
        <f>IF(VLOOKUP(A11,'DB（シナリオ）'!$A$2:$R$217,16,FALSE)="","",VLOOKUP(A11,'DB（シナリオ）'!$A$2:$R$217,16,FALSE))</f>
        <v/>
      </c>
      <c r="P11" s="21" t="str">
        <f>IF(VLOOKUP(A11,'DB（シナリオ）'!$A$2:$R$217,17,FALSE)="","",VLOOKUP(A11,'DB（シナリオ）'!$A$2:$R$217,17,FALSE))</f>
        <v/>
      </c>
      <c r="Q11" s="26" t="str">
        <f>IF(VLOOKUP(A11,'DB（シナリオ）'!$A$2:$R$217,18,FALSE)="","",VLOOKUP(A11,'DB（シナリオ）'!$A$2:$R$217,18,FALSE))</f>
        <v/>
      </c>
    </row>
    <row r="12" spans="1:17" ht="56.25" customHeight="1" x14ac:dyDescent="0.2">
      <c r="A12" s="21">
        <f t="shared" si="0"/>
        <v>111</v>
      </c>
      <c r="B12" s="21" t="str">
        <f>IF(VLOOKUP(A12,'DB（シナリオ）'!$A$2:$R$217,2,FALSE)="","",VLOOKUP(A12,'DB（シナリオ）'!$A$2:$R$217,2,FALSE))</f>
        <v>管理部</v>
      </c>
      <c r="C12" s="22" t="str">
        <f>IF(VLOOKUP(A12,'DB（シナリオ）'!$A$2:$R$217,3,FALSE)="","",VLOOKUP(A12,'DB（シナリオ）'!$A$2:$R$217,3,FALSE))</f>
        <v>人事総務課</v>
      </c>
      <c r="D12" s="21" t="str">
        <f>IF(VLOOKUP(A12,'DB（シナリオ）'!$A$2:$R$217,4,FALSE)="","",VLOOKUP(A12,'DB（シナリオ）'!$A$2:$R$217,4,FALSE))</f>
        <v>人事・総務担当</v>
      </c>
      <c r="E12" s="22" t="str">
        <f>IF(VLOOKUP(A12,'DB（シナリオ）'!$A$2:$R$217,5,FALSE)="","",VLOOKUP(A12,'DB（シナリオ）'!$A$2:$R$217,5,FALSE))</f>
        <v>吉田</v>
      </c>
      <c r="F12" s="22" t="str">
        <f>IF(VLOOKUP(A12,'DB（シナリオ）'!$A$2:$R$217,6,FALSE)="","",VLOOKUP(A12,'DB（シナリオ）'!$A$2:$R$217,6,FALSE))</f>
        <v>女</v>
      </c>
      <c r="G12" s="22">
        <f>IF(VLOOKUP(A12,'DB（シナリオ）'!$A$2:$R$217,7,FALSE)="","",VLOOKUP(A12,'DB（シナリオ）'!$A$2:$R$217,7,FALSE))</f>
        <v>35</v>
      </c>
      <c r="H12" s="45" t="str">
        <f>IF(VLOOKUP(A12,'DB（シナリオ）'!$A$2:$R$217,8,FALSE)="","",VLOOKUP(A12,'DB（シナリオ）'!$A$2:$R$217,8,FALSE))</f>
        <v>在館</v>
      </c>
      <c r="I12" s="21" t="str">
        <f>IF(VLOOKUP(A12,'DB（シナリオ）'!$A$2:$R$217,9,FALSE)="","",VLOOKUP(A12,'DB（シナリオ）'!$A$2:$R$217,9,FALSE))</f>
        <v/>
      </c>
      <c r="J12" s="22" t="str">
        <f>IF(VLOOKUP(A12,'DB（シナリオ）'!$A$2:$R$217,10,FALSE)="","",VLOOKUP(A12,'DB（シナリオ）'!$A$2:$R$217,10,FALSE))</f>
        <v>社内におり、無事</v>
      </c>
      <c r="K12" s="21" t="str">
        <f>IF(VLOOKUP(A12,'DB（シナリオ）'!$A$2:$R$217,11,FALSE)="","",VLOOKUP(A12,'DB（シナリオ）'!$A$2:$R$217,11,FALSE))</f>
        <v>ひがしの市</v>
      </c>
      <c r="L12" s="21" t="str">
        <f>IF(VLOOKUP(A12,'DB（シナリオ）'!$A$2:$R$217,12,FALSE)="","",VLOOKUP(A12,'DB（シナリオ）'!$A$2:$R$217,12,FALSE))</f>
        <v>南北線イチゴ駅</v>
      </c>
      <c r="M12" s="21">
        <f>IF(VLOOKUP(A12,'DB（シナリオ）'!$A$2:$R$217,13,FALSE)="","",VLOOKUP(A12,'DB（シナリオ）'!$A$2:$R$217,13,FALSE))</f>
        <v>5</v>
      </c>
      <c r="N12" s="21" t="str">
        <f>IF(VLOOKUP(A12,'DB（シナリオ）'!$A$2:$R$217,15,FALSE)="","",VLOOKUP(A12,'DB（シナリオ）'!$A$2:$R$217,15,FALSE))</f>
        <v>夫、娘(4歳）</v>
      </c>
      <c r="O12" s="21" t="str">
        <f>IF(VLOOKUP(A12,'DB（シナリオ）'!$A$2:$R$217,16,FALSE)="","",VLOOKUP(A12,'DB（シナリオ）'!$A$2:$R$217,16,FALSE))</f>
        <v>夫：出張先の北海道で無事、娘：保育園で負傷（割れたガラスで裂傷）</v>
      </c>
      <c r="P12" s="21" t="str">
        <f>IF(VLOOKUP(A12,'DB（シナリオ）'!$A$2:$R$217,17,FALSE)="","",VLOOKUP(A12,'DB（シナリオ）'!$A$2:$R$217,17,FALSE))</f>
        <v/>
      </c>
      <c r="Q12" s="26" t="str">
        <f>IF(VLOOKUP(A12,'DB（シナリオ）'!$A$2:$R$217,18,FALSE)="","",VLOOKUP(A12,'DB（シナリオ）'!$A$2:$R$217,18,FALSE))</f>
        <v/>
      </c>
    </row>
    <row r="13" spans="1:17" ht="56.25" customHeight="1" x14ac:dyDescent="0.2">
      <c r="A13" s="21">
        <f t="shared" si="0"/>
        <v>112</v>
      </c>
      <c r="B13" s="21" t="str">
        <f>IF(VLOOKUP(A13,'DB（シナリオ）'!$A$2:$R$217,2,FALSE)="","",VLOOKUP(A13,'DB（シナリオ）'!$A$2:$R$217,2,FALSE))</f>
        <v>管理部</v>
      </c>
      <c r="C13" s="22" t="str">
        <f>IF(VLOOKUP(A13,'DB（シナリオ）'!$A$2:$R$217,3,FALSE)="","",VLOOKUP(A13,'DB（シナリオ）'!$A$2:$R$217,3,FALSE))</f>
        <v>人事総務課</v>
      </c>
      <c r="D13" s="21" t="str">
        <f>IF(VLOOKUP(A13,'DB（シナリオ）'!$A$2:$R$217,4,FALSE)="","",VLOOKUP(A13,'DB（シナリオ）'!$A$2:$R$217,4,FALSE))</f>
        <v>人事・総務担当</v>
      </c>
      <c r="E13" s="22" t="str">
        <f>IF(VLOOKUP(A13,'DB（シナリオ）'!$A$2:$R$217,5,FALSE)="","",VLOOKUP(A13,'DB（シナリオ）'!$A$2:$R$217,5,FALSE))</f>
        <v>山田</v>
      </c>
      <c r="F13" s="22" t="str">
        <f>IF(VLOOKUP(A13,'DB（シナリオ）'!$A$2:$R$217,6,FALSE)="","",VLOOKUP(A13,'DB（シナリオ）'!$A$2:$R$217,6,FALSE))</f>
        <v>男</v>
      </c>
      <c r="G13" s="22">
        <f>IF(VLOOKUP(A13,'DB（シナリオ）'!$A$2:$R$217,7,FALSE)="","",VLOOKUP(A13,'DB（シナリオ）'!$A$2:$R$217,7,FALSE))</f>
        <v>39</v>
      </c>
      <c r="H13" s="45" t="str">
        <f>IF(VLOOKUP(A13,'DB（シナリオ）'!$A$2:$R$217,8,FALSE)="","",VLOOKUP(A13,'DB（シナリオ）'!$A$2:$R$217,8,FALSE))</f>
        <v>在館</v>
      </c>
      <c r="I13" s="21" t="str">
        <f>IF(VLOOKUP(A13,'DB（シナリオ）'!$A$2:$R$217,9,FALSE)="","",VLOOKUP(A13,'DB（シナリオ）'!$A$2:$R$217,9,FALSE))</f>
        <v/>
      </c>
      <c r="J13" s="22" t="str">
        <f>IF(VLOOKUP(A13,'DB（シナリオ）'!$A$2:$R$217,10,FALSE)="","",VLOOKUP(A13,'DB（シナリオ）'!$A$2:$R$217,10,FALSE))</f>
        <v>社内におり、無事</v>
      </c>
      <c r="K13" s="21" t="str">
        <f>IF(VLOOKUP(A13,'DB（シナリオ）'!$A$2:$R$217,11,FALSE)="","",VLOOKUP(A13,'DB（シナリオ）'!$A$2:$R$217,11,FALSE))</f>
        <v>ひがしの市</v>
      </c>
      <c r="L13" s="21" t="str">
        <f>IF(VLOOKUP(A13,'DB（シナリオ）'!$A$2:$R$217,12,FALSE)="","",VLOOKUP(A13,'DB（シナリオ）'!$A$2:$R$217,12,FALSE))</f>
        <v>東西線クマ駅</v>
      </c>
      <c r="M13" s="21">
        <f>IF(VLOOKUP(A13,'DB（シナリオ）'!$A$2:$R$217,13,FALSE)="","",VLOOKUP(A13,'DB（シナリオ）'!$A$2:$R$217,13,FALSE))</f>
        <v>22</v>
      </c>
      <c r="N13" s="21" t="str">
        <f>IF(VLOOKUP(A13,'DB（シナリオ）'!$A$2:$R$217,15,FALSE)="","",VLOOKUP(A13,'DB（シナリオ）'!$A$2:$R$217,15,FALSE))</f>
        <v>妻、娘（14歳）、息子(10歳）</v>
      </c>
      <c r="O13" s="21" t="str">
        <f>IF(VLOOKUP(A13,'DB（シナリオ）'!$A$2:$R$217,16,FALSE)="","",VLOOKUP(A13,'DB（シナリオ）'!$A$2:$R$217,16,FALSE))</f>
        <v>全員無事</v>
      </c>
      <c r="P13" s="21" t="str">
        <f>IF(VLOOKUP(A13,'DB（シナリオ）'!$A$2:$R$217,17,FALSE)="","",VLOOKUP(A13,'DB（シナリオ）'!$A$2:$R$217,17,FALSE))</f>
        <v/>
      </c>
      <c r="Q13" s="26" t="str">
        <f>IF(VLOOKUP(A13,'DB（シナリオ）'!$A$2:$R$217,18,FALSE)="","",VLOOKUP(A13,'DB（シナリオ）'!$A$2:$R$217,18,FALSE))</f>
        <v/>
      </c>
    </row>
    <row r="14" spans="1:17" ht="56.25" customHeight="1" x14ac:dyDescent="0.2">
      <c r="A14" s="21">
        <f t="shared" si="0"/>
        <v>113</v>
      </c>
      <c r="B14" s="21" t="str">
        <f>IF(VLOOKUP(A14,'DB（シナリオ）'!$A$2:$R$217,2,FALSE)="","",VLOOKUP(A14,'DB（シナリオ）'!$A$2:$R$217,2,FALSE))</f>
        <v>管理部</v>
      </c>
      <c r="C14" s="22" t="str">
        <f>IF(VLOOKUP(A14,'DB（シナリオ）'!$A$2:$R$217,3,FALSE)="","",VLOOKUP(A14,'DB（シナリオ）'!$A$2:$R$217,3,FALSE))</f>
        <v>人事総務課</v>
      </c>
      <c r="D14" s="21" t="str">
        <f>IF(VLOOKUP(A14,'DB（シナリオ）'!$A$2:$R$217,4,FALSE)="","",VLOOKUP(A14,'DB（シナリオ）'!$A$2:$R$217,4,FALSE))</f>
        <v>人事・総務担当</v>
      </c>
      <c r="E14" s="22" t="str">
        <f>IF(VLOOKUP(A14,'DB（シナリオ）'!$A$2:$R$217,5,FALSE)="","",VLOOKUP(A14,'DB（シナリオ）'!$A$2:$R$217,5,FALSE))</f>
        <v>佐々木</v>
      </c>
      <c r="F14" s="22" t="str">
        <f>IF(VLOOKUP(A14,'DB（シナリオ）'!$A$2:$R$217,6,FALSE)="","",VLOOKUP(A14,'DB（シナリオ）'!$A$2:$R$217,6,FALSE))</f>
        <v>女</v>
      </c>
      <c r="G14" s="22">
        <f>IF(VLOOKUP(A14,'DB（シナリオ）'!$A$2:$R$217,7,FALSE)="","",VLOOKUP(A14,'DB（シナリオ）'!$A$2:$R$217,7,FALSE))</f>
        <v>26</v>
      </c>
      <c r="H14" s="45" t="str">
        <f>IF(VLOOKUP(A14,'DB（シナリオ）'!$A$2:$R$217,8,FALSE)="","",VLOOKUP(A14,'DB（シナリオ）'!$A$2:$R$217,8,FALSE))</f>
        <v>在館</v>
      </c>
      <c r="I14" s="21" t="str">
        <f>IF(VLOOKUP(A14,'DB（シナリオ）'!$A$2:$R$217,9,FALSE)="","",VLOOKUP(A14,'DB（シナリオ）'!$A$2:$R$217,9,FALSE))</f>
        <v/>
      </c>
      <c r="J14" s="22" t="str">
        <f>IF(VLOOKUP(A14,'DB（シナリオ）'!$A$2:$R$217,10,FALSE)="","",VLOOKUP(A14,'DB（シナリオ）'!$A$2:$R$217,10,FALSE))</f>
        <v>社内におり、無事</v>
      </c>
      <c r="K14" s="21" t="str">
        <f>IF(VLOOKUP(A14,'DB（シナリオ）'!$A$2:$R$217,11,FALSE)="","",VLOOKUP(A14,'DB（シナリオ）'!$A$2:$R$217,11,FALSE))</f>
        <v>ひがしの市</v>
      </c>
      <c r="L14" s="21" t="str">
        <f>IF(VLOOKUP(A14,'DB（シナリオ）'!$A$2:$R$217,12,FALSE)="","",VLOOKUP(A14,'DB（シナリオ）'!$A$2:$R$217,12,FALSE))</f>
        <v>南北線あじ駅</v>
      </c>
      <c r="M14" s="21">
        <f>IF(VLOOKUP(A14,'DB（シナリオ）'!$A$2:$R$217,13,FALSE)="","",VLOOKUP(A14,'DB（シナリオ）'!$A$2:$R$217,13,FALSE))</f>
        <v>5</v>
      </c>
      <c r="N14" s="21" t="str">
        <f>IF(VLOOKUP(A14,'DB（シナリオ）'!$A$2:$R$217,15,FALSE)="","",VLOOKUP(A14,'DB（シナリオ）'!$A$2:$R$217,15,FALSE))</f>
        <v>独身、一人暮らし</v>
      </c>
      <c r="O14" s="21" t="str">
        <f>IF(VLOOKUP(A14,'DB（シナリオ）'!$A$2:$R$217,16,FALSE)="","",VLOOKUP(A14,'DB（シナリオ）'!$A$2:$R$217,16,FALSE))</f>
        <v/>
      </c>
      <c r="P14" s="21" t="str">
        <f>IF(VLOOKUP(A14,'DB（シナリオ）'!$A$2:$R$217,17,FALSE)="","",VLOOKUP(A14,'DB（シナリオ）'!$A$2:$R$217,17,FALSE))</f>
        <v/>
      </c>
      <c r="Q14" s="26" t="str">
        <f>IF(VLOOKUP(A14,'DB（シナリオ）'!$A$2:$R$217,18,FALSE)="","",VLOOKUP(A14,'DB（シナリオ）'!$A$2:$R$217,18,FALSE))</f>
        <v/>
      </c>
    </row>
    <row r="15" spans="1:17" ht="56.25" customHeight="1" x14ac:dyDescent="0.2">
      <c r="A15" s="21">
        <f t="shared" si="0"/>
        <v>114</v>
      </c>
      <c r="B15" s="21" t="str">
        <f>IF(VLOOKUP(A15,'DB（シナリオ）'!$A$2:$R$217,2,FALSE)="","",VLOOKUP(A15,'DB（シナリオ）'!$A$2:$R$217,2,FALSE))</f>
        <v>管理部</v>
      </c>
      <c r="C15" s="22" t="str">
        <f>IF(VLOOKUP(A15,'DB（シナリオ）'!$A$2:$R$217,3,FALSE)="","",VLOOKUP(A15,'DB（シナリオ）'!$A$2:$R$217,3,FALSE))</f>
        <v>人事総務課</v>
      </c>
      <c r="D15" s="21" t="str">
        <f>IF(VLOOKUP(A15,'DB（シナリオ）'!$A$2:$R$217,4,FALSE)="","",VLOOKUP(A15,'DB（シナリオ）'!$A$2:$R$217,4,FALSE))</f>
        <v>人事・総務担当</v>
      </c>
      <c r="E15" s="22" t="str">
        <f>IF(VLOOKUP(A15,'DB（シナリオ）'!$A$2:$R$217,5,FALSE)="","",VLOOKUP(A15,'DB（シナリオ）'!$A$2:$R$217,5,FALSE))</f>
        <v>山口</v>
      </c>
      <c r="F15" s="22" t="str">
        <f>IF(VLOOKUP(A15,'DB（シナリオ）'!$A$2:$R$217,6,FALSE)="","",VLOOKUP(A15,'DB（シナリオ）'!$A$2:$R$217,6,FALSE))</f>
        <v>女</v>
      </c>
      <c r="G15" s="22">
        <f>IF(VLOOKUP(A15,'DB（シナリオ）'!$A$2:$R$217,7,FALSE)="","",VLOOKUP(A15,'DB（シナリオ）'!$A$2:$R$217,7,FALSE))</f>
        <v>27</v>
      </c>
      <c r="H15" s="45" t="str">
        <f>IF(VLOOKUP(A15,'DB（シナリオ）'!$A$2:$R$217,8,FALSE)="","",VLOOKUP(A15,'DB（シナリオ）'!$A$2:$R$217,8,FALSE))</f>
        <v>在館</v>
      </c>
      <c r="I15" s="21" t="str">
        <f>IF(VLOOKUP(A15,'DB（シナリオ）'!$A$2:$R$217,9,FALSE)="","",VLOOKUP(A15,'DB（シナリオ）'!$A$2:$R$217,9,FALSE))</f>
        <v/>
      </c>
      <c r="J15" s="22" t="str">
        <f>IF(VLOOKUP(A15,'DB（シナリオ）'!$A$2:$R$217,10,FALSE)="","",VLOOKUP(A15,'DB（シナリオ）'!$A$2:$R$217,10,FALSE))</f>
        <v>社内におり、無事。ただし、朝から体調不良を訴えている。</v>
      </c>
      <c r="K15" s="21" t="str">
        <f>IF(VLOOKUP(A15,'DB（シナリオ）'!$A$2:$R$217,11,FALSE)="","",VLOOKUP(A15,'DB（シナリオ）'!$A$2:$R$217,11,FALSE))</f>
        <v>ひがしの市</v>
      </c>
      <c r="L15" s="21" t="str">
        <f>IF(VLOOKUP(A15,'DB（シナリオ）'!$A$2:$R$217,12,FALSE)="","",VLOOKUP(A15,'DB（シナリオ）'!$A$2:$R$217,12,FALSE))</f>
        <v>南北線メロン駅</v>
      </c>
      <c r="M15" s="21">
        <f>IF(VLOOKUP(A15,'DB（シナリオ）'!$A$2:$R$217,13,FALSE)="","",VLOOKUP(A15,'DB（シナリオ）'!$A$2:$R$217,13,FALSE))</f>
        <v>15</v>
      </c>
      <c r="N15" s="21" t="str">
        <f>IF(VLOOKUP(A15,'DB（シナリオ）'!$A$2:$R$217,15,FALSE)="","",VLOOKUP(A15,'DB（シナリオ）'!$A$2:$R$217,15,FALSE))</f>
        <v>夫</v>
      </c>
      <c r="O15" s="21" t="str">
        <f>IF(VLOOKUP(A15,'DB（シナリオ）'!$A$2:$R$217,16,FALSE)="","",VLOOKUP(A15,'DB（シナリオ）'!$A$2:$R$217,16,FALSE))</f>
        <v>無事</v>
      </c>
      <c r="P15" s="21" t="str">
        <f>IF(VLOOKUP(A15,'DB（シナリオ）'!$A$2:$R$217,17,FALSE)="","",VLOOKUP(A15,'DB（シナリオ）'!$A$2:$R$217,17,FALSE))</f>
        <v/>
      </c>
      <c r="Q15" s="26" t="str">
        <f>IF(VLOOKUP(A15,'DB（シナリオ）'!$A$2:$R$217,18,FALSE)="","",VLOOKUP(A15,'DB（シナリオ）'!$A$2:$R$217,18,FALSE))</f>
        <v>初期妊娠の兆候がある。</v>
      </c>
    </row>
    <row r="16" spans="1:17" ht="56.25" customHeight="1" x14ac:dyDescent="0.2">
      <c r="A16" s="21">
        <f t="shared" si="0"/>
        <v>115</v>
      </c>
      <c r="B16" s="21" t="str">
        <f>IF(VLOOKUP(A16,'DB（シナリオ）'!$A$2:$R$217,2,FALSE)="","",VLOOKUP(A16,'DB（シナリオ）'!$A$2:$R$217,2,FALSE))</f>
        <v>管理部</v>
      </c>
      <c r="C16" s="22" t="str">
        <f>IF(VLOOKUP(A16,'DB（シナリオ）'!$A$2:$R$217,3,FALSE)="","",VLOOKUP(A16,'DB（シナリオ）'!$A$2:$R$217,3,FALSE))</f>
        <v>人事総務課</v>
      </c>
      <c r="D16" s="21" t="str">
        <f>IF(VLOOKUP(A16,'DB（シナリオ）'!$A$2:$R$217,4,FALSE)="","",VLOOKUP(A16,'DB（シナリオ）'!$A$2:$R$217,4,FALSE))</f>
        <v>人事・総務担当</v>
      </c>
      <c r="E16" s="22" t="str">
        <f>IF(VLOOKUP(A16,'DB（シナリオ）'!$A$2:$R$217,5,FALSE)="","",VLOOKUP(A16,'DB（シナリオ）'!$A$2:$R$217,5,FALSE))</f>
        <v>松本</v>
      </c>
      <c r="F16" s="22" t="str">
        <f>IF(VLOOKUP(A16,'DB（シナリオ）'!$A$2:$R$217,6,FALSE)="","",VLOOKUP(A16,'DB（シナリオ）'!$A$2:$R$217,6,FALSE))</f>
        <v>女</v>
      </c>
      <c r="G16" s="22">
        <f>IF(VLOOKUP(A16,'DB（シナリオ）'!$A$2:$R$217,7,FALSE)="","",VLOOKUP(A16,'DB（シナリオ）'!$A$2:$R$217,7,FALSE))</f>
        <v>29</v>
      </c>
      <c r="H16" s="45" t="s">
        <v>1689</v>
      </c>
      <c r="I16" s="21" t="str">
        <f>IF(VLOOKUP(A16,'DB（シナリオ）'!$A$2:$R$217,9,FALSE)="","",VLOOKUP(A16,'DB（シナリオ）'!$A$2:$R$217,9,FALSE))</f>
        <v/>
      </c>
      <c r="J16" s="22" t="s">
        <v>1691</v>
      </c>
      <c r="K16" s="21" t="str">
        <f>IF(VLOOKUP(A16,'DB（シナリオ）'!$A$2:$R$217,11,FALSE)="","",VLOOKUP(A16,'DB（シナリオ）'!$A$2:$R$217,11,FALSE))</f>
        <v>ひがしの市</v>
      </c>
      <c r="L16" s="21" t="str">
        <f>IF(VLOOKUP(A16,'DB（シナリオ）'!$A$2:$R$217,12,FALSE)="","",VLOOKUP(A16,'DB（シナリオ）'!$A$2:$R$217,12,FALSE))</f>
        <v>東西線ウサギ駅</v>
      </c>
      <c r="M16" s="21">
        <f>IF(VLOOKUP(A16,'DB（シナリオ）'!$A$2:$R$217,13,FALSE)="","",VLOOKUP(A16,'DB（シナリオ）'!$A$2:$R$217,13,FALSE))</f>
        <v>10</v>
      </c>
      <c r="N16" s="21" t="str">
        <f>IF(VLOOKUP(A16,'DB（シナリオ）'!$A$2:$R$217,15,FALSE)="","",VLOOKUP(A16,'DB（シナリオ）'!$A$2:$R$217,15,FALSE))</f>
        <v>独身、一人暮らし</v>
      </c>
      <c r="O16" s="21" t="str">
        <f>IF(VLOOKUP(A16,'DB（シナリオ）'!$A$2:$R$217,16,FALSE)="","",VLOOKUP(A16,'DB（シナリオ）'!$A$2:$R$217,16,FALSE))</f>
        <v/>
      </c>
      <c r="P16" s="21" t="str">
        <f>IF(VLOOKUP(A16,'DB（シナリオ）'!$A$2:$R$217,17,FALSE)="","",VLOOKUP(A16,'DB（シナリオ）'!$A$2:$R$217,17,FALSE))</f>
        <v/>
      </c>
      <c r="Q16" s="26" t="str">
        <f>IF(VLOOKUP(A16,'DB（シナリオ）'!$A$2:$R$217,18,FALSE)="","",VLOOKUP(A16,'DB（シナリオ）'!$A$2:$R$217,18,FALSE))</f>
        <v/>
      </c>
    </row>
    <row r="17" spans="1:17" ht="56.25" customHeight="1" x14ac:dyDescent="0.2">
      <c r="A17" s="21">
        <f t="shared" si="0"/>
        <v>116</v>
      </c>
      <c r="B17" s="21" t="str">
        <f>IF(VLOOKUP(A17,'DB（シナリオ）'!$A$2:$R$217,2,FALSE)="","",VLOOKUP(A17,'DB（シナリオ）'!$A$2:$R$217,2,FALSE))</f>
        <v>管理部</v>
      </c>
      <c r="C17" s="22" t="str">
        <f>IF(VLOOKUP(A17,'DB（シナリオ）'!$A$2:$R$217,3,FALSE)="","",VLOOKUP(A17,'DB（シナリオ）'!$A$2:$R$217,3,FALSE))</f>
        <v>人事総務課</v>
      </c>
      <c r="D17" s="21" t="str">
        <f>IF(VLOOKUP(A17,'DB（シナリオ）'!$A$2:$R$217,4,FALSE)="","",VLOOKUP(A17,'DB（シナリオ）'!$A$2:$R$217,4,FALSE))</f>
        <v>人事・総務担当</v>
      </c>
      <c r="E17" s="22" t="str">
        <f>IF(VLOOKUP(A17,'DB（シナリオ）'!$A$2:$R$217,5,FALSE)="","",VLOOKUP(A17,'DB（シナリオ）'!$A$2:$R$217,5,FALSE))</f>
        <v>井上</v>
      </c>
      <c r="F17" s="22" t="str">
        <f>IF(VLOOKUP(A17,'DB（シナリオ）'!$A$2:$R$217,6,FALSE)="","",VLOOKUP(A17,'DB（シナリオ）'!$A$2:$R$217,6,FALSE))</f>
        <v>女</v>
      </c>
      <c r="G17" s="22">
        <f>IF(VLOOKUP(A17,'DB（シナリオ）'!$A$2:$R$217,7,FALSE)="","",VLOOKUP(A17,'DB（シナリオ）'!$A$2:$R$217,7,FALSE))</f>
        <v>32</v>
      </c>
      <c r="H17" s="45" t="str">
        <f>IF(VLOOKUP(A17,'DB（シナリオ）'!$A$2:$R$217,8,FALSE)="","",VLOOKUP(A17,'DB（シナリオ）'!$A$2:$R$217,8,FALSE))</f>
        <v>外出中</v>
      </c>
      <c r="I17" s="21" t="str">
        <f>IF(VLOOKUP(A17,'DB（シナリオ）'!$A$2:$R$217,9,FALSE)="","",VLOOKUP(A17,'DB（シナリオ）'!$A$2:$R$217,9,FALSE))</f>
        <v/>
      </c>
      <c r="J17" s="22" t="str">
        <f>IF(VLOOKUP(A17,'DB（シナリオ）'!$A$2:$R$217,10,FALSE)="","",VLOOKUP(A17,'DB（シナリオ）'!$A$2:$R$217,10,FALSE))</f>
        <v>近所の文具店で被災。無事</v>
      </c>
      <c r="K17" s="21" t="str">
        <f>IF(VLOOKUP(A17,'DB（シナリオ）'!$A$2:$R$217,11,FALSE)="","",VLOOKUP(A17,'DB（シナリオ）'!$A$2:$R$217,11,FALSE))</f>
        <v>にしやま市</v>
      </c>
      <c r="L17" s="21" t="str">
        <f>IF(VLOOKUP(A17,'DB（シナリオ）'!$A$2:$R$217,12,FALSE)="","",VLOOKUP(A17,'DB（シナリオ）'!$A$2:$R$217,12,FALSE))</f>
        <v>東西線てんとう駅</v>
      </c>
      <c r="M17" s="21">
        <f>IF(VLOOKUP(A17,'DB（シナリオ）'!$A$2:$R$217,13,FALSE)="","",VLOOKUP(A17,'DB（シナリオ）'!$A$2:$R$217,13,FALSE))</f>
        <v>10</v>
      </c>
      <c r="N17" s="21" t="str">
        <f>IF(VLOOKUP(A17,'DB（シナリオ）'!$A$2:$R$217,15,FALSE)="","",VLOOKUP(A17,'DB（シナリオ）'!$A$2:$R$217,15,FALSE))</f>
        <v>夫</v>
      </c>
      <c r="O17" s="21" t="str">
        <f>IF(VLOOKUP(A17,'DB（シナリオ）'!$A$2:$R$217,16,FALSE)="","",VLOOKUP(A17,'DB（シナリオ）'!$A$2:$R$217,16,FALSE))</f>
        <v>無事</v>
      </c>
      <c r="P17" s="21" t="str">
        <f>IF(VLOOKUP(A17,'DB（シナリオ）'!$A$2:$R$217,17,FALSE)="","",VLOOKUP(A17,'DB（シナリオ）'!$A$2:$R$217,17,FALSE))</f>
        <v/>
      </c>
      <c r="Q17" s="26" t="str">
        <f>IF(VLOOKUP(A17,'DB（シナリオ）'!$A$2:$R$217,18,FALSE)="","",VLOOKUP(A17,'DB（シナリオ）'!$A$2:$R$217,18,FALSE))</f>
        <v/>
      </c>
    </row>
    <row r="18" spans="1:17" ht="56.25" customHeight="1" x14ac:dyDescent="0.2">
      <c r="A18" s="21">
        <f t="shared" si="0"/>
        <v>117</v>
      </c>
      <c r="B18" s="21" t="str">
        <f>IF(VLOOKUP(A18,'DB（シナリオ）'!$A$2:$R$217,2,FALSE)="","",VLOOKUP(A18,'DB（シナリオ）'!$A$2:$R$217,2,FALSE))</f>
        <v>管理部</v>
      </c>
      <c r="C18" s="22" t="str">
        <f>IF(VLOOKUP(A18,'DB（シナリオ）'!$A$2:$R$217,3,FALSE)="","",VLOOKUP(A18,'DB（シナリオ）'!$A$2:$R$217,3,FALSE))</f>
        <v>人事総務課</v>
      </c>
      <c r="D18" s="21" t="str">
        <f>IF(VLOOKUP(A18,'DB（シナリオ）'!$A$2:$R$217,4,FALSE)="","",VLOOKUP(A18,'DB（シナリオ）'!$A$2:$R$217,4,FALSE))</f>
        <v>派遣社員</v>
      </c>
      <c r="E18" s="22" t="str">
        <f>IF(VLOOKUP(A18,'DB（シナリオ）'!$A$2:$R$217,5,FALSE)="","",VLOOKUP(A18,'DB（シナリオ）'!$A$2:$R$217,5,FALSE))</f>
        <v>斎藤</v>
      </c>
      <c r="F18" s="22" t="str">
        <f>IF(VLOOKUP(A18,'DB（シナリオ）'!$A$2:$R$217,6,FALSE)="","",VLOOKUP(A18,'DB（シナリオ）'!$A$2:$R$217,6,FALSE))</f>
        <v>女</v>
      </c>
      <c r="G18" s="22">
        <f>IF(VLOOKUP(A18,'DB（シナリオ）'!$A$2:$R$217,7,FALSE)="","",VLOOKUP(A18,'DB（シナリオ）'!$A$2:$R$217,7,FALSE))</f>
        <v>29</v>
      </c>
      <c r="H18" s="45" t="str">
        <f>IF(VLOOKUP(A18,'DB（シナリオ）'!$A$2:$R$217,8,FALSE)="","",VLOOKUP(A18,'DB（シナリオ）'!$A$2:$R$217,8,FALSE))</f>
        <v>在館</v>
      </c>
      <c r="I18" s="21" t="str">
        <f>IF(VLOOKUP(A18,'DB（シナリオ）'!$A$2:$R$217,9,FALSE)="","",VLOOKUP(A18,'DB（シナリオ）'!$A$2:$R$217,9,FALSE))</f>
        <v/>
      </c>
      <c r="J18" s="22" t="str">
        <f>IF(VLOOKUP(A18,'DB（シナリオ）'!$A$2:$R$217,10,FALSE)="","",VLOOKUP(A18,'DB（シナリオ）'!$A$2:$R$217,10,FALSE))</f>
        <v>社内におり、無事</v>
      </c>
      <c r="K18" s="21" t="str">
        <f>IF(VLOOKUP(A18,'DB（シナリオ）'!$A$2:$R$217,11,FALSE)="","",VLOOKUP(A18,'DB（シナリオ）'!$A$2:$R$217,11,FALSE))</f>
        <v>ひがしの市</v>
      </c>
      <c r="L18" s="21" t="str">
        <f>IF(VLOOKUP(A18,'DB（シナリオ）'!$A$2:$R$217,12,FALSE)="","",VLOOKUP(A18,'DB（シナリオ）'!$A$2:$R$217,12,FALSE))</f>
        <v>南北線たい駅</v>
      </c>
      <c r="M18" s="21">
        <f>IF(VLOOKUP(A18,'DB（シナリオ）'!$A$2:$R$217,13,FALSE)="","",VLOOKUP(A18,'DB（シナリオ）'!$A$2:$R$217,13,FALSE))</f>
        <v>7</v>
      </c>
      <c r="N18" s="21" t="str">
        <f>IF(VLOOKUP(A18,'DB（シナリオ）'!$A$2:$R$217,15,FALSE)="","",VLOOKUP(A18,'DB（シナリオ）'!$A$2:$R$217,15,FALSE))</f>
        <v>夫</v>
      </c>
      <c r="O18" s="21" t="str">
        <f>IF(VLOOKUP(A18,'DB（シナリオ）'!$A$2:$R$217,16,FALSE)="","",VLOOKUP(A18,'DB（シナリオ）'!$A$2:$R$217,16,FALSE))</f>
        <v>無事</v>
      </c>
      <c r="P18" s="21" t="str">
        <f>IF(VLOOKUP(A18,'DB（シナリオ）'!$A$2:$R$217,17,FALSE)="","",VLOOKUP(A18,'DB（シナリオ）'!$A$2:$R$217,17,FALSE))</f>
        <v/>
      </c>
      <c r="Q18" s="26" t="str">
        <f>IF(VLOOKUP(A18,'DB（シナリオ）'!$A$2:$R$217,18,FALSE)="","",VLOOKUP(A18,'DB（シナリオ）'!$A$2:$R$217,18,FALSE))</f>
        <v/>
      </c>
    </row>
    <row r="19" spans="1:17" ht="56.25" customHeight="1" x14ac:dyDescent="0.2">
      <c r="A19" s="21">
        <f t="shared" si="0"/>
        <v>118</v>
      </c>
      <c r="B19" s="21" t="str">
        <f>IF(VLOOKUP(A19,'DB（シナリオ）'!$A$2:$R$217,2,FALSE)="","",VLOOKUP(A19,'DB（シナリオ）'!$A$2:$R$217,2,FALSE))</f>
        <v>管理部</v>
      </c>
      <c r="C19" s="22" t="str">
        <f>IF(VLOOKUP(A19,'DB（シナリオ）'!$A$2:$R$217,3,FALSE)="","",VLOOKUP(A19,'DB（シナリオ）'!$A$2:$R$217,3,FALSE))</f>
        <v>人事総務課</v>
      </c>
      <c r="D19" s="21" t="str">
        <f>IF(VLOOKUP(A19,'DB（シナリオ）'!$A$2:$R$217,4,FALSE)="","",VLOOKUP(A19,'DB（シナリオ）'!$A$2:$R$217,4,FALSE))</f>
        <v>派遣社員</v>
      </c>
      <c r="E19" s="22" t="str">
        <f>IF(VLOOKUP(A19,'DB（シナリオ）'!$A$2:$R$217,5,FALSE)="","",VLOOKUP(A19,'DB（シナリオ）'!$A$2:$R$217,5,FALSE))</f>
        <v>木村</v>
      </c>
      <c r="F19" s="22" t="str">
        <f>IF(VLOOKUP(A19,'DB（シナリオ）'!$A$2:$R$217,6,FALSE)="","",VLOOKUP(A19,'DB（シナリオ）'!$A$2:$R$217,6,FALSE))</f>
        <v>女</v>
      </c>
      <c r="G19" s="22">
        <f>IF(VLOOKUP(A19,'DB（シナリオ）'!$A$2:$R$217,7,FALSE)="","",VLOOKUP(A19,'DB（シナリオ）'!$A$2:$R$217,7,FALSE))</f>
        <v>38</v>
      </c>
      <c r="H19" s="45" t="str">
        <f>IF(VLOOKUP(A19,'DB（シナリオ）'!$A$2:$R$217,8,FALSE)="","",VLOOKUP(A19,'DB（シナリオ）'!$A$2:$R$217,8,FALSE))</f>
        <v>在館</v>
      </c>
      <c r="I19" s="21" t="str">
        <f>IF(VLOOKUP(A19,'DB（シナリオ）'!$A$2:$R$217,9,FALSE)="","",VLOOKUP(A19,'DB（シナリオ）'!$A$2:$R$217,9,FALSE))</f>
        <v/>
      </c>
      <c r="J19" s="22" t="str">
        <f>IF(VLOOKUP(A19,'DB（シナリオ）'!$A$2:$R$217,10,FALSE)="","",VLOOKUP(A19,'DB（シナリオ）'!$A$2:$R$217,10,FALSE))</f>
        <v>社内におり、無事</v>
      </c>
      <c r="K19" s="21" t="str">
        <f>IF(VLOOKUP(A19,'DB（シナリオ）'!$A$2:$R$217,11,FALSE)="","",VLOOKUP(A19,'DB（シナリオ）'!$A$2:$R$217,11,FALSE))</f>
        <v>はまべ市</v>
      </c>
      <c r="L19" s="21" t="str">
        <f>IF(VLOOKUP(A19,'DB（シナリオ）'!$A$2:$R$217,12,FALSE)="","",VLOOKUP(A19,'DB（シナリオ）'!$A$2:$R$217,12,FALSE))</f>
        <v>東西線かぶと駅</v>
      </c>
      <c r="M19" s="21">
        <f>IF(VLOOKUP(A19,'DB（シナリオ）'!$A$2:$R$217,13,FALSE)="","",VLOOKUP(A19,'DB（シナリオ）'!$A$2:$R$217,13,FALSE))</f>
        <v>30</v>
      </c>
      <c r="N19" s="21" t="str">
        <f>IF(VLOOKUP(A19,'DB（シナリオ）'!$A$2:$R$217,15,FALSE)="","",VLOOKUP(A19,'DB（シナリオ）'!$A$2:$R$217,15,FALSE))</f>
        <v>独身、父(79)と同居</v>
      </c>
      <c r="O19" s="21" t="str">
        <f>IF(VLOOKUP(A19,'DB（シナリオ）'!$A$2:$R$217,16,FALSE)="","",VLOOKUP(A19,'DB（シナリオ）'!$A$2:$R$217,16,FALSE))</f>
        <v>全員無事</v>
      </c>
      <c r="P19" s="21" t="str">
        <f>IF(VLOOKUP(A19,'DB（シナリオ）'!$A$2:$R$217,17,FALSE)="","",VLOOKUP(A19,'DB（シナリオ）'!$A$2:$R$217,17,FALSE))</f>
        <v/>
      </c>
      <c r="Q19" s="26" t="str">
        <f>IF(VLOOKUP(A19,'DB（シナリオ）'!$A$2:$R$217,18,FALSE)="","",VLOOKUP(A19,'DB（シナリオ）'!$A$2:$R$217,18,FALSE))</f>
        <v/>
      </c>
    </row>
    <row r="20" spans="1:17" ht="56.25" customHeight="1" x14ac:dyDescent="0.2">
      <c r="A20" s="21">
        <f t="shared" si="0"/>
        <v>119</v>
      </c>
      <c r="B20" s="21" t="str">
        <f>IF(VLOOKUP(A20,'DB（シナリオ）'!$A$2:$R$217,2,FALSE)="","",VLOOKUP(A20,'DB（シナリオ）'!$A$2:$R$217,2,FALSE))</f>
        <v>管理部</v>
      </c>
      <c r="C20" s="22" t="str">
        <f>IF(VLOOKUP(A20,'DB（シナリオ）'!$A$2:$R$217,3,FALSE)="","",VLOOKUP(A20,'DB（シナリオ）'!$A$2:$R$217,3,FALSE))</f>
        <v>人事総務課</v>
      </c>
      <c r="D20" s="21" t="str">
        <f>IF(VLOOKUP(A20,'DB（シナリオ）'!$A$2:$R$217,4,FALSE)="","",VLOOKUP(A20,'DB（シナリオ）'!$A$2:$R$217,4,FALSE))</f>
        <v>派遣社員</v>
      </c>
      <c r="E20" s="22" t="str">
        <f>IF(VLOOKUP(A20,'DB（シナリオ）'!$A$2:$R$217,5,FALSE)="","",VLOOKUP(A20,'DB（シナリオ）'!$A$2:$R$217,5,FALSE))</f>
        <v>林</v>
      </c>
      <c r="F20" s="22" t="str">
        <f>IF(VLOOKUP(A20,'DB（シナリオ）'!$A$2:$R$217,6,FALSE)="","",VLOOKUP(A20,'DB（シナリオ）'!$A$2:$R$217,6,FALSE))</f>
        <v>女</v>
      </c>
      <c r="G20" s="22">
        <f>IF(VLOOKUP(A20,'DB（シナリオ）'!$A$2:$R$217,7,FALSE)="","",VLOOKUP(A20,'DB（シナリオ）'!$A$2:$R$217,7,FALSE))</f>
        <v>32</v>
      </c>
      <c r="H20" s="45" t="str">
        <f>IF(VLOOKUP(A20,'DB（シナリオ）'!$A$2:$R$217,8,FALSE)="","",VLOOKUP(A20,'DB（シナリオ）'!$A$2:$R$217,8,FALSE))</f>
        <v>在館</v>
      </c>
      <c r="I20" s="21" t="str">
        <f>IF(VLOOKUP(A20,'DB（シナリオ）'!$A$2:$R$217,9,FALSE)="","",VLOOKUP(A20,'DB（シナリオ）'!$A$2:$R$217,9,FALSE))</f>
        <v/>
      </c>
      <c r="J20" s="22" t="str">
        <f>IF(VLOOKUP(A20,'DB（シナリオ）'!$A$2:$R$217,10,FALSE)="","",VLOOKUP(A20,'DB（シナリオ）'!$A$2:$R$217,10,FALSE))</f>
        <v>社内におり、無事</v>
      </c>
      <c r="K20" s="21" t="str">
        <f>IF(VLOOKUP(A20,'DB（シナリオ）'!$A$2:$R$217,11,FALSE)="","",VLOOKUP(A20,'DB（シナリオ）'!$A$2:$R$217,11,FALSE))</f>
        <v>ひがしの市</v>
      </c>
      <c r="L20" s="21" t="str">
        <f>IF(VLOOKUP(A20,'DB（シナリオ）'!$A$2:$R$217,12,FALSE)="","",VLOOKUP(A20,'DB（シナリオ）'!$A$2:$R$217,12,FALSE))</f>
        <v>南北線リンゴ駅</v>
      </c>
      <c r="M20" s="21">
        <f>IF(VLOOKUP(A20,'DB（シナリオ）'!$A$2:$R$217,13,FALSE)="","",VLOOKUP(A20,'DB（シナリオ）'!$A$2:$R$217,13,FALSE))</f>
        <v>12</v>
      </c>
      <c r="N20" s="21" t="str">
        <f>IF(VLOOKUP(A20,'DB（シナリオ）'!$A$2:$R$217,15,FALSE)="","",VLOOKUP(A20,'DB（シナリオ）'!$A$2:$R$217,15,FALSE))</f>
        <v>夫、子(8歳）</v>
      </c>
      <c r="O20" s="21" t="str">
        <f>IF(VLOOKUP(A20,'DB（シナリオ）'!$A$2:$R$217,16,FALSE)="","",VLOOKUP(A20,'DB（シナリオ）'!$A$2:$R$217,16,FALSE))</f>
        <v>全員無事</v>
      </c>
      <c r="P20" s="21" t="str">
        <f>IF(VLOOKUP(A20,'DB（シナリオ）'!$A$2:$R$217,17,FALSE)="","",VLOOKUP(A20,'DB（シナリオ）'!$A$2:$R$217,17,FALSE))</f>
        <v/>
      </c>
      <c r="Q20" s="26" t="str">
        <f>IF(VLOOKUP(A20,'DB（シナリオ）'!$A$2:$R$217,18,FALSE)="","",VLOOKUP(A20,'DB（シナリオ）'!$A$2:$R$217,18,FALSE))</f>
        <v/>
      </c>
    </row>
    <row r="21" spans="1:17" ht="56.25" customHeight="1" x14ac:dyDescent="0.2">
      <c r="A21" s="21">
        <f t="shared" si="0"/>
        <v>120</v>
      </c>
      <c r="B21" s="21" t="str">
        <f>IF(VLOOKUP(A21,'DB（シナリオ）'!$A$2:$R$217,2,FALSE)="","",VLOOKUP(A21,'DB（シナリオ）'!$A$2:$R$217,2,FALSE))</f>
        <v>管理部</v>
      </c>
      <c r="C21" s="22" t="str">
        <f>IF(VLOOKUP(A21,'DB（シナリオ）'!$A$2:$R$217,3,FALSE)="","",VLOOKUP(A21,'DB（シナリオ）'!$A$2:$R$217,3,FALSE))</f>
        <v>人事総務課</v>
      </c>
      <c r="D21" s="21" t="str">
        <f>IF(VLOOKUP(A21,'DB（シナリオ）'!$A$2:$R$217,4,FALSE)="","",VLOOKUP(A21,'DB（シナリオ）'!$A$2:$R$217,4,FALSE))</f>
        <v>法務担当</v>
      </c>
      <c r="E21" s="22" t="str">
        <f>IF(VLOOKUP(A21,'DB（シナリオ）'!$A$2:$R$217,5,FALSE)="","",VLOOKUP(A21,'DB（シナリオ）'!$A$2:$R$217,5,FALSE))</f>
        <v>清水</v>
      </c>
      <c r="F21" s="22" t="str">
        <f>IF(VLOOKUP(A21,'DB（シナリオ）'!$A$2:$R$217,6,FALSE)="","",VLOOKUP(A21,'DB（シナリオ）'!$A$2:$R$217,6,FALSE))</f>
        <v>男</v>
      </c>
      <c r="G21" s="22">
        <f>IF(VLOOKUP(A21,'DB（シナリオ）'!$A$2:$R$217,7,FALSE)="","",VLOOKUP(A21,'DB（シナリオ）'!$A$2:$R$217,7,FALSE))</f>
        <v>58</v>
      </c>
      <c r="H21" s="45" t="s">
        <v>1689</v>
      </c>
      <c r="I21" s="21" t="str">
        <f>IF(VLOOKUP(A21,'DB（シナリオ）'!$A$2:$R$217,9,FALSE)="","",VLOOKUP(A21,'DB（シナリオ）'!$A$2:$R$217,9,FALSE))</f>
        <v/>
      </c>
      <c r="J21" s="22" t="s">
        <v>1692</v>
      </c>
      <c r="K21" s="21" t="str">
        <f>IF(VLOOKUP(A21,'DB（シナリオ）'!$A$2:$R$217,11,FALSE)="","",VLOOKUP(A21,'DB（シナリオ）'!$A$2:$R$217,11,FALSE))</f>
        <v>はまべ市</v>
      </c>
      <c r="L21" s="21" t="str">
        <f>IF(VLOOKUP(A21,'DB（シナリオ）'!$A$2:$R$217,12,FALSE)="","",VLOOKUP(A21,'DB（シナリオ）'!$A$2:$R$217,12,FALSE))</f>
        <v>南北線まぐろ駅</v>
      </c>
      <c r="M21" s="21">
        <f>IF(VLOOKUP(A21,'DB（シナリオ）'!$A$2:$R$217,13,FALSE)="","",VLOOKUP(A21,'DB（シナリオ）'!$A$2:$R$217,13,FALSE))</f>
        <v>15</v>
      </c>
      <c r="N21" s="21" t="str">
        <f>IF(VLOOKUP(A21,'DB（シナリオ）'!$A$2:$R$217,15,FALSE)="","",VLOOKUP(A21,'DB（シナリオ）'!$A$2:$R$217,15,FALSE))</f>
        <v>妻</v>
      </c>
      <c r="O21" s="21" t="str">
        <f>IF(VLOOKUP(A21,'DB（シナリオ）'!$A$2:$R$217,16,FALSE)="","",VLOOKUP(A21,'DB（シナリオ）'!$A$2:$R$217,16,FALSE))</f>
        <v>無事</v>
      </c>
      <c r="P21" s="21" t="str">
        <f>IF(VLOOKUP(A21,'DB（シナリオ）'!$A$2:$R$217,17,FALSE)="","",VLOOKUP(A21,'DB（シナリオ）'!$A$2:$R$217,17,FALSE))</f>
        <v/>
      </c>
      <c r="Q21" s="26" t="str">
        <f>IF(VLOOKUP(A21,'DB（シナリオ）'!$A$2:$R$217,18,FALSE)="","",VLOOKUP(A21,'DB（シナリオ）'!$A$2:$R$217,18,FALSE))</f>
        <v/>
      </c>
    </row>
    <row r="22" spans="1:17" ht="56.25" customHeight="1" x14ac:dyDescent="0.2">
      <c r="A22" s="21">
        <f t="shared" si="0"/>
        <v>121</v>
      </c>
      <c r="B22" s="21" t="str">
        <f>IF(VLOOKUP(A22,'DB（シナリオ）'!$A$2:$R$217,2,FALSE)="","",VLOOKUP(A22,'DB（シナリオ）'!$A$2:$R$217,2,FALSE))</f>
        <v>管理部</v>
      </c>
      <c r="C22" s="22" t="str">
        <f>IF(VLOOKUP(A22,'DB（シナリオ）'!$A$2:$R$217,3,FALSE)="","",VLOOKUP(A22,'DB（シナリオ）'!$A$2:$R$217,3,FALSE))</f>
        <v>人事総務課</v>
      </c>
      <c r="D22" s="21" t="str">
        <f>IF(VLOOKUP(A22,'DB（シナリオ）'!$A$2:$R$217,4,FALSE)="","",VLOOKUP(A22,'DB（シナリオ）'!$A$2:$R$217,4,FALSE))</f>
        <v>法務担当</v>
      </c>
      <c r="E22" s="22" t="str">
        <f>IF(VLOOKUP(A22,'DB（シナリオ）'!$A$2:$R$217,5,FALSE)="","",VLOOKUP(A22,'DB（シナリオ）'!$A$2:$R$217,5,FALSE))</f>
        <v>山崎</v>
      </c>
      <c r="F22" s="22" t="str">
        <f>IF(VLOOKUP(A22,'DB（シナリオ）'!$A$2:$R$217,6,FALSE)="","",VLOOKUP(A22,'DB（シナリオ）'!$A$2:$R$217,6,FALSE))</f>
        <v>男</v>
      </c>
      <c r="G22" s="22">
        <f>IF(VLOOKUP(A22,'DB（シナリオ）'!$A$2:$R$217,7,FALSE)="","",VLOOKUP(A22,'DB（シナリオ）'!$A$2:$R$217,7,FALSE))</f>
        <v>28</v>
      </c>
      <c r="H22" s="45" t="str">
        <f>IF(VLOOKUP(A22,'DB（シナリオ）'!$A$2:$R$217,8,FALSE)="","",VLOOKUP(A22,'DB（シナリオ）'!$A$2:$R$217,8,FALSE))</f>
        <v>在館</v>
      </c>
      <c r="I22" s="21" t="str">
        <f>IF(VLOOKUP(A22,'DB（シナリオ）'!$A$2:$R$217,9,FALSE)="","",VLOOKUP(A22,'DB（シナリオ）'!$A$2:$R$217,9,FALSE))</f>
        <v/>
      </c>
      <c r="J22" s="22" t="str">
        <f>IF(VLOOKUP(A22,'DB（シナリオ）'!$A$2:$R$217,10,FALSE)="","",VLOOKUP(A22,'DB（シナリオ）'!$A$2:$R$217,10,FALSE))</f>
        <v>社内におり、無事</v>
      </c>
      <c r="K22" s="21" t="str">
        <f>IF(VLOOKUP(A22,'DB（シナリオ）'!$A$2:$R$217,11,FALSE)="","",VLOOKUP(A22,'DB（シナリオ）'!$A$2:$R$217,11,FALSE))</f>
        <v>はまべ市</v>
      </c>
      <c r="L22" s="21" t="str">
        <f>IF(VLOOKUP(A22,'DB（シナリオ）'!$A$2:$R$217,12,FALSE)="","",VLOOKUP(A22,'DB（シナリオ）'!$A$2:$R$217,12,FALSE))</f>
        <v>東西線かぶと駅</v>
      </c>
      <c r="M22" s="21">
        <f>IF(VLOOKUP(A22,'DB（シナリオ）'!$A$2:$R$217,13,FALSE)="","",VLOOKUP(A22,'DB（シナリオ）'!$A$2:$R$217,13,FALSE))</f>
        <v>30</v>
      </c>
      <c r="N22" s="21" t="str">
        <f>IF(VLOOKUP(A22,'DB（シナリオ）'!$A$2:$R$217,15,FALSE)="","",VLOOKUP(A22,'DB（シナリオ）'!$A$2:$R$217,15,FALSE))</f>
        <v>独身、一人暮らし</v>
      </c>
      <c r="O22" s="21" t="str">
        <f>IF(VLOOKUP(A22,'DB（シナリオ）'!$A$2:$R$217,16,FALSE)="","",VLOOKUP(A22,'DB（シナリオ）'!$A$2:$R$217,16,FALSE))</f>
        <v/>
      </c>
      <c r="P22" s="21" t="str">
        <f>IF(VLOOKUP(A22,'DB（シナリオ）'!$A$2:$R$217,17,FALSE)="","",VLOOKUP(A22,'DB（シナリオ）'!$A$2:$R$217,17,FALSE))</f>
        <v/>
      </c>
      <c r="Q22" s="26" t="str">
        <f>IF(VLOOKUP(A22,'DB（シナリオ）'!$A$2:$R$217,18,FALSE)="","",VLOOKUP(A22,'DB（シナリオ）'!$A$2:$R$217,18,FALSE))</f>
        <v>暗所・閉所に長く居ると、パニック症状を起こす危険性がある。</v>
      </c>
    </row>
    <row r="23" spans="1:17" ht="56.25" customHeight="1" x14ac:dyDescent="0.2">
      <c r="A23" s="21">
        <f t="shared" si="0"/>
        <v>122</v>
      </c>
      <c r="B23" s="21" t="str">
        <f>IF(VLOOKUP(A23,'DB（シナリオ）'!$A$2:$R$217,2,FALSE)="","",VLOOKUP(A23,'DB（シナリオ）'!$A$2:$R$217,2,FALSE))</f>
        <v>管理部</v>
      </c>
      <c r="C23" s="22" t="str">
        <f>IF(VLOOKUP(A23,'DB（シナリオ）'!$A$2:$R$217,3,FALSE)="","",VLOOKUP(A23,'DB（シナリオ）'!$A$2:$R$217,3,FALSE))</f>
        <v>人事総務課</v>
      </c>
      <c r="D23" s="21" t="str">
        <f>IF(VLOOKUP(A23,'DB（シナリオ）'!$A$2:$R$217,4,FALSE)="","",VLOOKUP(A23,'DB（シナリオ）'!$A$2:$R$217,4,FALSE))</f>
        <v>アルバイト</v>
      </c>
      <c r="E23" s="22" t="str">
        <f>IF(VLOOKUP(A23,'DB（シナリオ）'!$A$2:$R$217,5,FALSE)="","",VLOOKUP(A23,'DB（シナリオ）'!$A$2:$R$217,5,FALSE))</f>
        <v>池田</v>
      </c>
      <c r="F23" s="22" t="str">
        <f>IF(VLOOKUP(A23,'DB（シナリオ）'!$A$2:$R$217,6,FALSE)="","",VLOOKUP(A23,'DB（シナリオ）'!$A$2:$R$217,6,FALSE))</f>
        <v>女</v>
      </c>
      <c r="G23" s="22">
        <f>IF(VLOOKUP(A23,'DB（シナリオ）'!$A$2:$R$217,7,FALSE)="","",VLOOKUP(A23,'DB（シナリオ）'!$A$2:$R$217,7,FALSE))</f>
        <v>18</v>
      </c>
      <c r="H23" s="45" t="str">
        <f>IF(VLOOKUP(A23,'DB（シナリオ）'!$A$2:$R$217,8,FALSE)="","",VLOOKUP(A23,'DB（シナリオ）'!$A$2:$R$217,8,FALSE))</f>
        <v>在館</v>
      </c>
      <c r="I23" s="21" t="str">
        <f>IF(VLOOKUP(A23,'DB（シナリオ）'!$A$2:$R$217,9,FALSE)="","",VLOOKUP(A23,'DB（シナリオ）'!$A$2:$R$217,9,FALSE))</f>
        <v/>
      </c>
      <c r="J23" s="22" t="str">
        <f>IF(VLOOKUP(A23,'DB（シナリオ）'!$A$2:$R$217,10,FALSE)="","",VLOOKUP(A23,'DB（シナリオ）'!$A$2:$R$217,10,FALSE))</f>
        <v>社内におり、無事</v>
      </c>
      <c r="K23" s="21" t="str">
        <f>IF(VLOOKUP(A23,'DB（シナリオ）'!$A$2:$R$217,11,FALSE)="","",VLOOKUP(A23,'DB（シナリオ）'!$A$2:$R$217,11,FALSE))</f>
        <v>にしやま市</v>
      </c>
      <c r="L23" s="21" t="str">
        <f>IF(VLOOKUP(A23,'DB（シナリオ）'!$A$2:$R$217,12,FALSE)="","",VLOOKUP(A23,'DB（シナリオ）'!$A$2:$R$217,12,FALSE))</f>
        <v>東西線てんとう駅</v>
      </c>
      <c r="M23" s="21">
        <f>IF(VLOOKUP(A23,'DB（シナリオ）'!$A$2:$R$217,13,FALSE)="","",VLOOKUP(A23,'DB（シナリオ）'!$A$2:$R$217,13,FALSE))</f>
        <v>10</v>
      </c>
      <c r="N23" s="21" t="str">
        <f>IF(VLOOKUP(A23,'DB（シナリオ）'!$A$2:$R$217,15,FALSE)="","",VLOOKUP(A23,'DB（シナリオ）'!$A$2:$R$217,15,FALSE))</f>
        <v>両親と3人暮らし</v>
      </c>
      <c r="O23" s="21" t="str">
        <f>IF(VLOOKUP(A23,'DB（シナリオ）'!$A$2:$R$217,16,FALSE)="","",VLOOKUP(A23,'DB（シナリオ）'!$A$2:$R$217,16,FALSE))</f>
        <v>全員無事</v>
      </c>
      <c r="P23" s="21" t="str">
        <f>IF(VLOOKUP(A23,'DB（シナリオ）'!$A$2:$R$217,17,FALSE)="","",VLOOKUP(A23,'DB（シナリオ）'!$A$2:$R$217,17,FALSE))</f>
        <v/>
      </c>
      <c r="Q23" s="26" t="str">
        <f>IF(VLOOKUP(A23,'DB（シナリオ）'!$A$2:$R$217,18,FALSE)="","",VLOOKUP(A23,'DB（シナリオ）'!$A$2:$R$217,18,FALSE))</f>
        <v/>
      </c>
    </row>
    <row r="24" spans="1:17" ht="56.25" customHeight="1" x14ac:dyDescent="0.2">
      <c r="A24" s="21">
        <f t="shared" si="0"/>
        <v>123</v>
      </c>
      <c r="B24" s="21" t="str">
        <f>IF(VLOOKUP(A24,'DB（シナリオ）'!$A$2:$R$217,2,FALSE)="","",VLOOKUP(A24,'DB（シナリオ）'!$A$2:$R$217,2,FALSE))</f>
        <v>管理部</v>
      </c>
      <c r="C24" s="22" t="str">
        <f>IF(VLOOKUP(A24,'DB（シナリオ）'!$A$2:$R$217,3,FALSE)="","",VLOOKUP(A24,'DB（シナリオ）'!$A$2:$R$217,3,FALSE))</f>
        <v>経理課</v>
      </c>
      <c r="D24" s="21" t="str">
        <f>IF(VLOOKUP(A24,'DB（シナリオ）'!$A$2:$R$217,4,FALSE)="","",VLOOKUP(A24,'DB（シナリオ）'!$A$2:$R$217,4,FALSE))</f>
        <v>課長</v>
      </c>
      <c r="E24" s="22" t="str">
        <f>IF(VLOOKUP(A24,'DB（シナリオ）'!$A$2:$R$217,5,FALSE)="","",VLOOKUP(A24,'DB（シナリオ）'!$A$2:$R$217,5,FALSE))</f>
        <v>阿部</v>
      </c>
      <c r="F24" s="22" t="str">
        <f>IF(VLOOKUP(A24,'DB（シナリオ）'!$A$2:$R$217,6,FALSE)="","",VLOOKUP(A24,'DB（シナリオ）'!$A$2:$R$217,6,FALSE))</f>
        <v>女</v>
      </c>
      <c r="G24" s="22">
        <f>IF(VLOOKUP(A24,'DB（シナリオ）'!$A$2:$R$217,7,FALSE)="","",VLOOKUP(A24,'DB（シナリオ）'!$A$2:$R$217,7,FALSE))</f>
        <v>50</v>
      </c>
      <c r="H24" s="45" t="s">
        <v>1689</v>
      </c>
      <c r="I24" s="21" t="str">
        <f>IF(VLOOKUP(A24,'DB（シナリオ）'!$A$2:$R$217,9,FALSE)="","",VLOOKUP(A24,'DB（シナリオ）'!$A$2:$R$217,9,FALSE))</f>
        <v/>
      </c>
      <c r="J24" s="22" t="s">
        <v>1691</v>
      </c>
      <c r="K24" s="21" t="str">
        <f>IF(VLOOKUP(A24,'DB（シナリオ）'!$A$2:$R$217,11,FALSE)="","",VLOOKUP(A24,'DB（シナリオ）'!$A$2:$R$217,11,FALSE))</f>
        <v>ひがしの市</v>
      </c>
      <c r="L24" s="21" t="str">
        <f>IF(VLOOKUP(A24,'DB（シナリオ）'!$A$2:$R$217,12,FALSE)="","",VLOOKUP(A24,'DB（シナリオ）'!$A$2:$R$217,12,FALSE))</f>
        <v>東西線クマ駅</v>
      </c>
      <c r="M24" s="21">
        <f>IF(VLOOKUP(A24,'DB（シナリオ）'!$A$2:$R$217,13,FALSE)="","",VLOOKUP(A24,'DB（シナリオ）'!$A$2:$R$217,13,FALSE))</f>
        <v>22</v>
      </c>
      <c r="N24" s="21" t="str">
        <f>IF(VLOOKUP(A24,'DB（シナリオ）'!$A$2:$R$217,15,FALSE)="","",VLOOKUP(A24,'DB（シナリオ）'!$A$2:$R$217,15,FALSE))</f>
        <v>夫、息子（20歳）</v>
      </c>
      <c r="O24" s="21" t="str">
        <f>IF(VLOOKUP(A24,'DB（シナリオ）'!$A$2:$R$217,16,FALSE)="","",VLOOKUP(A24,'DB（シナリオ）'!$A$2:$R$217,16,FALSE))</f>
        <v>夫：無事、息子：外出先で連絡つかず</v>
      </c>
      <c r="P24" s="21" t="str">
        <f>IF(VLOOKUP(A24,'DB（シナリオ）'!$A$2:$R$217,17,FALSE)="","",VLOOKUP(A24,'DB（シナリオ）'!$A$2:$R$217,17,FALSE))</f>
        <v/>
      </c>
      <c r="Q24" s="26" t="str">
        <f>IF(VLOOKUP(A24,'DB（シナリオ）'!$A$2:$R$217,18,FALSE)="","",VLOOKUP(A24,'DB（シナリオ）'!$A$2:$R$217,18,FALSE))</f>
        <v/>
      </c>
    </row>
    <row r="25" spans="1:17" ht="56.25" customHeight="1" x14ac:dyDescent="0.2">
      <c r="A25" s="21">
        <f t="shared" si="0"/>
        <v>124</v>
      </c>
      <c r="B25" s="21" t="str">
        <f>IF(VLOOKUP(A25,'DB（シナリオ）'!$A$2:$R$217,2,FALSE)="","",VLOOKUP(A25,'DB（シナリオ）'!$A$2:$R$217,2,FALSE))</f>
        <v>管理部</v>
      </c>
      <c r="C25" s="22" t="str">
        <f>IF(VLOOKUP(A25,'DB（シナリオ）'!$A$2:$R$217,3,FALSE)="","",VLOOKUP(A25,'DB（シナリオ）'!$A$2:$R$217,3,FALSE))</f>
        <v>経理課</v>
      </c>
      <c r="D25" s="21" t="str">
        <f>IF(VLOOKUP(A25,'DB（シナリオ）'!$A$2:$R$217,4,FALSE)="","",VLOOKUP(A25,'DB（シナリオ）'!$A$2:$R$217,4,FALSE))</f>
        <v>経理担当</v>
      </c>
      <c r="E25" s="22" t="str">
        <f>IF(VLOOKUP(A25,'DB（シナリオ）'!$A$2:$R$217,5,FALSE)="","",VLOOKUP(A25,'DB（シナリオ）'!$A$2:$R$217,5,FALSE))</f>
        <v>森</v>
      </c>
      <c r="F25" s="22" t="str">
        <f>IF(VLOOKUP(A25,'DB（シナリオ）'!$A$2:$R$217,6,FALSE)="","",VLOOKUP(A25,'DB（シナリオ）'!$A$2:$R$217,6,FALSE))</f>
        <v>男</v>
      </c>
      <c r="G25" s="22">
        <f>IF(VLOOKUP(A25,'DB（シナリオ）'!$A$2:$R$217,7,FALSE)="","",VLOOKUP(A25,'DB（シナリオ）'!$A$2:$R$217,7,FALSE))</f>
        <v>40</v>
      </c>
      <c r="H25" s="45" t="str">
        <f>IF(VLOOKUP(A25,'DB（シナリオ）'!$A$2:$R$217,8,FALSE)="","",VLOOKUP(A25,'DB（シナリオ）'!$A$2:$R$217,8,FALSE))</f>
        <v>外出中</v>
      </c>
      <c r="I25" s="21" t="str">
        <f>IF(VLOOKUP(A25,'DB（シナリオ）'!$A$2:$R$217,9,FALSE)="","",VLOOKUP(A25,'DB（シナリオ）'!$A$2:$R$217,9,FALSE))</f>
        <v/>
      </c>
      <c r="J25" s="22" t="str">
        <f>IF(VLOOKUP(A25,'DB（シナリオ）'!$A$2:$R$217,10,FALSE)="","",VLOOKUP(A25,'DB（シナリオ）'!$A$2:$R$217,10,FALSE))</f>
        <v>近所の銀行で被災。無事。</v>
      </c>
      <c r="K25" s="21" t="str">
        <f>IF(VLOOKUP(A25,'DB（シナリオ）'!$A$2:$R$217,11,FALSE)="","",VLOOKUP(A25,'DB（シナリオ）'!$A$2:$R$217,11,FALSE))</f>
        <v>ひがしの市</v>
      </c>
      <c r="L25" s="21" t="str">
        <f>IF(VLOOKUP(A25,'DB（シナリオ）'!$A$2:$R$217,12,FALSE)="","",VLOOKUP(A25,'DB（シナリオ）'!$A$2:$R$217,12,FALSE))</f>
        <v>東西線クマ駅</v>
      </c>
      <c r="M25" s="21">
        <f>IF(VLOOKUP(A25,'DB（シナリオ）'!$A$2:$R$217,13,FALSE)="","",VLOOKUP(A25,'DB（シナリオ）'!$A$2:$R$217,13,FALSE))</f>
        <v>22</v>
      </c>
      <c r="N25" s="21" t="str">
        <f>IF(VLOOKUP(A25,'DB（シナリオ）'!$A$2:$R$217,15,FALSE)="","",VLOOKUP(A25,'DB（シナリオ）'!$A$2:$R$217,15,FALSE))</f>
        <v>妻、娘(12歳）、息子(10歳)</v>
      </c>
      <c r="O25" s="21" t="str">
        <f>IF(VLOOKUP(A25,'DB（シナリオ）'!$A$2:$R$217,16,FALSE)="","",VLOOKUP(A25,'DB（シナリオ）'!$A$2:$R$217,16,FALSE))</f>
        <v>全員無事</v>
      </c>
      <c r="P25" s="21" t="str">
        <f>IF(VLOOKUP(A25,'DB（シナリオ）'!$A$2:$R$217,17,FALSE)="","",VLOOKUP(A25,'DB（シナリオ）'!$A$2:$R$217,17,FALSE))</f>
        <v/>
      </c>
      <c r="Q25" s="26" t="str">
        <f>IF(VLOOKUP(A25,'DB（シナリオ）'!$A$2:$R$217,18,FALSE)="","",VLOOKUP(A25,'DB（シナリオ）'!$A$2:$R$217,18,FALSE))</f>
        <v/>
      </c>
    </row>
    <row r="26" spans="1:17" ht="56.25" customHeight="1" x14ac:dyDescent="0.2">
      <c r="A26" s="21">
        <f t="shared" si="0"/>
        <v>125</v>
      </c>
      <c r="B26" s="21" t="str">
        <f>IF(VLOOKUP(A26,'DB（シナリオ）'!$A$2:$R$217,2,FALSE)="","",VLOOKUP(A26,'DB（シナリオ）'!$A$2:$R$217,2,FALSE))</f>
        <v>管理部</v>
      </c>
      <c r="C26" s="22" t="str">
        <f>IF(VLOOKUP(A26,'DB（シナリオ）'!$A$2:$R$217,3,FALSE)="","",VLOOKUP(A26,'DB（シナリオ）'!$A$2:$R$217,3,FALSE))</f>
        <v>経理課</v>
      </c>
      <c r="D26" s="21" t="str">
        <f>IF(VLOOKUP(A26,'DB（シナリオ）'!$A$2:$R$217,4,FALSE)="","",VLOOKUP(A26,'DB（シナリオ）'!$A$2:$R$217,4,FALSE))</f>
        <v>経理担当</v>
      </c>
      <c r="E26" s="22" t="str">
        <f>IF(VLOOKUP(A26,'DB（シナリオ）'!$A$2:$R$217,5,FALSE)="","",VLOOKUP(A26,'DB（シナリオ）'!$A$2:$R$217,5,FALSE))</f>
        <v>橋本</v>
      </c>
      <c r="F26" s="22" t="str">
        <f>IF(VLOOKUP(A26,'DB（シナリオ）'!$A$2:$R$217,6,FALSE)="","",VLOOKUP(A26,'DB（シナリオ）'!$A$2:$R$217,6,FALSE))</f>
        <v>女</v>
      </c>
      <c r="G26" s="22">
        <f>IF(VLOOKUP(A26,'DB（シナリオ）'!$A$2:$R$217,7,FALSE)="","",VLOOKUP(A26,'DB（シナリオ）'!$A$2:$R$217,7,FALSE))</f>
        <v>42</v>
      </c>
      <c r="H26" s="45" t="str">
        <f>IF(VLOOKUP(A26,'DB（シナリオ）'!$A$2:$R$217,8,FALSE)="","",VLOOKUP(A26,'DB（シナリオ）'!$A$2:$R$217,8,FALSE))</f>
        <v>在館</v>
      </c>
      <c r="I26" s="21" t="str">
        <f>IF(VLOOKUP(A26,'DB（シナリオ）'!$A$2:$R$217,9,FALSE)="","",VLOOKUP(A26,'DB（シナリオ）'!$A$2:$R$217,9,FALSE))</f>
        <v/>
      </c>
      <c r="J26" s="22" t="str">
        <f>IF(VLOOKUP(A26,'DB（シナリオ）'!$A$2:$R$217,10,FALSE)="","",VLOOKUP(A26,'DB（シナリオ）'!$A$2:$R$217,10,FALSE))</f>
        <v>社内におり、無事</v>
      </c>
      <c r="K26" s="21" t="str">
        <f>IF(VLOOKUP(A26,'DB（シナリオ）'!$A$2:$R$217,11,FALSE)="","",VLOOKUP(A26,'DB（シナリオ）'!$A$2:$R$217,11,FALSE))</f>
        <v>はまべ市</v>
      </c>
      <c r="L26" s="21" t="str">
        <f>IF(VLOOKUP(A26,'DB（シナリオ）'!$A$2:$R$217,12,FALSE)="","",VLOOKUP(A26,'DB（シナリオ）'!$A$2:$R$217,12,FALSE))</f>
        <v>東西線かぶと駅</v>
      </c>
      <c r="M26" s="21">
        <f>IF(VLOOKUP(A26,'DB（シナリオ）'!$A$2:$R$217,13,FALSE)="","",VLOOKUP(A26,'DB（シナリオ）'!$A$2:$R$217,13,FALSE))</f>
        <v>30</v>
      </c>
      <c r="N26" s="21" t="str">
        <f>IF(VLOOKUP(A26,'DB（シナリオ）'!$A$2:$R$217,15,FALSE)="","",VLOOKUP(A26,'DB（シナリオ）'!$A$2:$R$217,15,FALSE))</f>
        <v>夫、息子（16歳）</v>
      </c>
      <c r="O26" s="21" t="str">
        <f>IF(VLOOKUP(A26,'DB（シナリオ）'!$A$2:$R$217,16,FALSE)="","",VLOOKUP(A26,'DB（シナリオ）'!$A$2:$R$217,16,FALSE))</f>
        <v>全員無事</v>
      </c>
      <c r="P26" s="21" t="str">
        <f>IF(VLOOKUP(A26,'DB（シナリオ）'!$A$2:$R$217,17,FALSE)="","",VLOOKUP(A26,'DB（シナリオ）'!$A$2:$R$217,17,FALSE))</f>
        <v/>
      </c>
      <c r="Q26" s="26" t="str">
        <f>IF(VLOOKUP(A26,'DB（シナリオ）'!$A$2:$R$217,18,FALSE)="","",VLOOKUP(A26,'DB（シナリオ）'!$A$2:$R$217,18,FALSE))</f>
        <v/>
      </c>
    </row>
    <row r="27" spans="1:17" ht="56.25" customHeight="1" x14ac:dyDescent="0.2">
      <c r="A27" s="21">
        <f t="shared" si="0"/>
        <v>126</v>
      </c>
      <c r="B27" s="21" t="str">
        <f>IF(VLOOKUP(A27,'DB（シナリオ）'!$A$2:$R$217,2,FALSE)="","",VLOOKUP(A27,'DB（シナリオ）'!$A$2:$R$217,2,FALSE))</f>
        <v>管理部</v>
      </c>
      <c r="C27" s="22" t="str">
        <f>IF(VLOOKUP(A27,'DB（シナリオ）'!$A$2:$R$217,3,FALSE)="","",VLOOKUP(A27,'DB（シナリオ）'!$A$2:$R$217,3,FALSE))</f>
        <v>経理課</v>
      </c>
      <c r="D27" s="21" t="str">
        <f>IF(VLOOKUP(A27,'DB（シナリオ）'!$A$2:$R$217,4,FALSE)="","",VLOOKUP(A27,'DB（シナリオ）'!$A$2:$R$217,4,FALSE))</f>
        <v>経理担当</v>
      </c>
      <c r="E27" s="22" t="str">
        <f>IF(VLOOKUP(A27,'DB（シナリオ）'!$A$2:$R$217,5,FALSE)="","",VLOOKUP(A27,'DB（シナリオ）'!$A$2:$R$217,5,FALSE))</f>
        <v>有本</v>
      </c>
      <c r="F27" s="22" t="str">
        <f>IF(VLOOKUP(A27,'DB（シナリオ）'!$A$2:$R$217,6,FALSE)="","",VLOOKUP(A27,'DB（シナリオ）'!$A$2:$R$217,6,FALSE))</f>
        <v>男</v>
      </c>
      <c r="G27" s="22">
        <f>IF(VLOOKUP(A27,'DB（シナリオ）'!$A$2:$R$217,7,FALSE)="","",VLOOKUP(A27,'DB（シナリオ）'!$A$2:$R$217,7,FALSE))</f>
        <v>35</v>
      </c>
      <c r="H27" s="45" t="str">
        <f>IF(VLOOKUP(A27,'DB（シナリオ）'!$A$2:$R$217,8,FALSE)="","",VLOOKUP(A27,'DB（シナリオ）'!$A$2:$R$217,8,FALSE))</f>
        <v>在館</v>
      </c>
      <c r="I27" s="21" t="str">
        <f>IF(VLOOKUP(A27,'DB（シナリオ）'!$A$2:$R$217,9,FALSE)="","",VLOOKUP(A27,'DB（シナリオ）'!$A$2:$R$217,9,FALSE))</f>
        <v/>
      </c>
      <c r="J27" s="22" t="str">
        <f>IF(VLOOKUP(A27,'DB（シナリオ）'!$A$2:$R$217,10,FALSE)="","",VLOOKUP(A27,'DB（シナリオ）'!$A$2:$R$217,10,FALSE))</f>
        <v>社内におり、無事</v>
      </c>
      <c r="K27" s="21" t="str">
        <f>IF(VLOOKUP(A27,'DB（シナリオ）'!$A$2:$R$217,11,FALSE)="","",VLOOKUP(A27,'DB（シナリオ）'!$A$2:$R$217,11,FALSE))</f>
        <v>はまべ市</v>
      </c>
      <c r="L27" s="21" t="str">
        <f>IF(VLOOKUP(A27,'DB（シナリオ）'!$A$2:$R$217,12,FALSE)="","",VLOOKUP(A27,'DB（シナリオ）'!$A$2:$R$217,12,FALSE))</f>
        <v>南北線まぐろ駅</v>
      </c>
      <c r="M27" s="21">
        <f>IF(VLOOKUP(A27,'DB（シナリオ）'!$A$2:$R$217,13,FALSE)="","",VLOOKUP(A27,'DB（シナリオ）'!$A$2:$R$217,13,FALSE))</f>
        <v>15</v>
      </c>
      <c r="N27" s="21" t="str">
        <f>IF(VLOOKUP(A27,'DB（シナリオ）'!$A$2:$R$217,15,FALSE)="","",VLOOKUP(A27,'DB（シナリオ）'!$A$2:$R$217,15,FALSE))</f>
        <v>妻</v>
      </c>
      <c r="O27" s="21" t="str">
        <f>IF(VLOOKUP(A27,'DB（シナリオ）'!$A$2:$R$217,16,FALSE)="","",VLOOKUP(A27,'DB（シナリオ）'!$A$2:$R$217,16,FALSE))</f>
        <v>無事</v>
      </c>
      <c r="P27" s="21" t="str">
        <f>IF(VLOOKUP(A27,'DB（シナリオ）'!$A$2:$R$217,17,FALSE)="","",VLOOKUP(A27,'DB（シナリオ）'!$A$2:$R$217,17,FALSE))</f>
        <v/>
      </c>
      <c r="Q27" s="26" t="str">
        <f>IF(VLOOKUP(A27,'DB（シナリオ）'!$A$2:$R$217,18,FALSE)="","",VLOOKUP(A27,'DB（シナリオ）'!$A$2:$R$217,18,FALSE))</f>
        <v/>
      </c>
    </row>
    <row r="28" spans="1:17" ht="56.25" customHeight="1" x14ac:dyDescent="0.2">
      <c r="A28" s="21">
        <f t="shared" si="0"/>
        <v>127</v>
      </c>
      <c r="B28" s="21" t="str">
        <f>IF(VLOOKUP(A28,'DB（シナリオ）'!$A$2:$R$217,2,FALSE)="","",VLOOKUP(A28,'DB（シナリオ）'!$A$2:$R$217,2,FALSE))</f>
        <v>管理部</v>
      </c>
      <c r="C28" s="22" t="str">
        <f>IF(VLOOKUP(A28,'DB（シナリオ）'!$A$2:$R$217,3,FALSE)="","",VLOOKUP(A28,'DB（シナリオ）'!$A$2:$R$217,3,FALSE))</f>
        <v>経理課</v>
      </c>
      <c r="D28" s="21" t="str">
        <f>IF(VLOOKUP(A28,'DB（シナリオ）'!$A$2:$R$217,4,FALSE)="","",VLOOKUP(A28,'DB（シナリオ）'!$A$2:$R$217,4,FALSE))</f>
        <v>経理担当</v>
      </c>
      <c r="E28" s="22" t="str">
        <f>IF(VLOOKUP(A28,'DB（シナリオ）'!$A$2:$R$217,5,FALSE)="","",VLOOKUP(A28,'DB（シナリオ）'!$A$2:$R$217,5,FALSE))</f>
        <v>菊間</v>
      </c>
      <c r="F28" s="22" t="str">
        <f>IF(VLOOKUP(A28,'DB（シナリオ）'!$A$2:$R$217,6,FALSE)="","",VLOOKUP(A28,'DB（シナリオ）'!$A$2:$R$217,6,FALSE))</f>
        <v>男</v>
      </c>
      <c r="G28" s="22">
        <f>IF(VLOOKUP(A28,'DB（シナリオ）'!$A$2:$R$217,7,FALSE)="","",VLOOKUP(A28,'DB（シナリオ）'!$A$2:$R$217,7,FALSE))</f>
        <v>29</v>
      </c>
      <c r="H28" s="45" t="s">
        <v>1689</v>
      </c>
      <c r="I28" s="21" t="str">
        <f>IF(VLOOKUP(A28,'DB（シナリオ）'!$A$2:$R$217,9,FALSE)="","",VLOOKUP(A28,'DB（シナリオ）'!$A$2:$R$217,9,FALSE))</f>
        <v/>
      </c>
      <c r="J28" s="22" t="s">
        <v>1692</v>
      </c>
      <c r="K28" s="21" t="str">
        <f>IF(VLOOKUP(A28,'DB（シナリオ）'!$A$2:$R$217,11,FALSE)="","",VLOOKUP(A28,'DB（シナリオ）'!$A$2:$R$217,11,FALSE))</f>
        <v>はまべ市</v>
      </c>
      <c r="L28" s="21" t="str">
        <f>IF(VLOOKUP(A28,'DB（シナリオ）'!$A$2:$R$217,12,FALSE)="","",VLOOKUP(A28,'DB（シナリオ）'!$A$2:$R$217,12,FALSE))</f>
        <v>東西線かぶと駅</v>
      </c>
      <c r="M28" s="21">
        <f>IF(VLOOKUP(A28,'DB（シナリオ）'!$A$2:$R$217,13,FALSE)="","",VLOOKUP(A28,'DB（シナリオ）'!$A$2:$R$217,13,FALSE))</f>
        <v>30</v>
      </c>
      <c r="N28" s="21" t="str">
        <f>IF(VLOOKUP(A28,'DB（シナリオ）'!$A$2:$R$217,15,FALSE)="","",VLOOKUP(A28,'DB（シナリオ）'!$A$2:$R$217,15,FALSE))</f>
        <v>独身、一人暮らし</v>
      </c>
      <c r="O28" s="21" t="str">
        <f>IF(VLOOKUP(A28,'DB（シナリオ）'!$A$2:$R$217,16,FALSE)="","",VLOOKUP(A28,'DB（シナリオ）'!$A$2:$R$217,16,FALSE))</f>
        <v/>
      </c>
      <c r="P28" s="21" t="str">
        <f>IF(VLOOKUP(A28,'DB（シナリオ）'!$A$2:$R$217,17,FALSE)="","",VLOOKUP(A28,'DB（シナリオ）'!$A$2:$R$217,17,FALSE))</f>
        <v/>
      </c>
      <c r="Q28" s="26" t="str">
        <f>IF(VLOOKUP(A28,'DB（シナリオ）'!$A$2:$R$217,18,FALSE)="","",VLOOKUP(A28,'DB（シナリオ）'!$A$2:$R$217,18,FALSE))</f>
        <v/>
      </c>
    </row>
    <row r="29" spans="1:17" ht="56.25" customHeight="1" x14ac:dyDescent="0.2">
      <c r="A29" s="21">
        <f t="shared" si="0"/>
        <v>128</v>
      </c>
      <c r="B29" s="21" t="str">
        <f>IF(VLOOKUP(A29,'DB（シナリオ）'!$A$2:$R$217,2,FALSE)="","",VLOOKUP(A29,'DB（シナリオ）'!$A$2:$R$217,2,FALSE))</f>
        <v>管理部</v>
      </c>
      <c r="C29" s="22" t="str">
        <f>IF(VLOOKUP(A29,'DB（シナリオ）'!$A$2:$R$217,3,FALSE)="","",VLOOKUP(A29,'DB（シナリオ）'!$A$2:$R$217,3,FALSE))</f>
        <v>経理課</v>
      </c>
      <c r="D29" s="21" t="str">
        <f>IF(VLOOKUP(A29,'DB（シナリオ）'!$A$2:$R$217,4,FALSE)="","",VLOOKUP(A29,'DB（シナリオ）'!$A$2:$R$217,4,FALSE))</f>
        <v>経理担当</v>
      </c>
      <c r="E29" s="22" t="str">
        <f>IF(VLOOKUP(A29,'DB（シナリオ）'!$A$2:$R$217,5,FALSE)="","",VLOOKUP(A29,'DB（シナリオ）'!$A$2:$R$217,5,FALSE))</f>
        <v>和歌山</v>
      </c>
      <c r="F29" s="22" t="str">
        <f>IF(VLOOKUP(A29,'DB（シナリオ）'!$A$2:$R$217,6,FALSE)="","",VLOOKUP(A29,'DB（シナリオ）'!$A$2:$R$217,6,FALSE))</f>
        <v>女</v>
      </c>
      <c r="G29" s="22">
        <f>IF(VLOOKUP(A29,'DB（シナリオ）'!$A$2:$R$217,7,FALSE)="","",VLOOKUP(A29,'DB（シナリオ）'!$A$2:$R$217,7,FALSE))</f>
        <v>29</v>
      </c>
      <c r="H29" s="45" t="s">
        <v>1689</v>
      </c>
      <c r="I29" s="21" t="str">
        <f>IF(VLOOKUP(A29,'DB（シナリオ）'!$A$2:$R$217,9,FALSE)="","",VLOOKUP(A29,'DB（シナリオ）'!$A$2:$R$217,9,FALSE))</f>
        <v/>
      </c>
      <c r="J29" s="22" t="s">
        <v>1691</v>
      </c>
      <c r="K29" s="21" t="str">
        <f>IF(VLOOKUP(A29,'DB（シナリオ）'!$A$2:$R$217,11,FALSE)="","",VLOOKUP(A29,'DB（シナリオ）'!$A$2:$R$217,11,FALSE))</f>
        <v>にしやま市</v>
      </c>
      <c r="L29" s="21" t="str">
        <f>IF(VLOOKUP(A29,'DB（シナリオ）'!$A$2:$R$217,12,FALSE)="","",VLOOKUP(A29,'DB（シナリオ）'!$A$2:$R$217,12,FALSE))</f>
        <v>東西線てんとう駅</v>
      </c>
      <c r="M29" s="21">
        <f>IF(VLOOKUP(A29,'DB（シナリオ）'!$A$2:$R$217,13,FALSE)="","",VLOOKUP(A29,'DB（シナリオ）'!$A$2:$R$217,13,FALSE))</f>
        <v>10</v>
      </c>
      <c r="N29" s="21" t="str">
        <f>IF(VLOOKUP(A29,'DB（シナリオ）'!$A$2:$R$217,15,FALSE)="","",VLOOKUP(A29,'DB（シナリオ）'!$A$2:$R$217,15,FALSE))</f>
        <v>独身、一人暮らし</v>
      </c>
      <c r="O29" s="21" t="str">
        <f>IF(VLOOKUP(A29,'DB（シナリオ）'!$A$2:$R$217,16,FALSE)="","",VLOOKUP(A29,'DB（シナリオ）'!$A$2:$R$217,16,FALSE))</f>
        <v/>
      </c>
      <c r="P29" s="21" t="str">
        <f>IF(VLOOKUP(A29,'DB（シナリオ）'!$A$2:$R$217,17,FALSE)="","",VLOOKUP(A29,'DB（シナリオ）'!$A$2:$R$217,17,FALSE))</f>
        <v/>
      </c>
      <c r="Q29" s="26" t="str">
        <f>IF(VLOOKUP(A29,'DB（シナリオ）'!$A$2:$R$217,18,FALSE)="","",VLOOKUP(A29,'DB（シナリオ）'!$A$2:$R$217,18,FALSE))</f>
        <v/>
      </c>
    </row>
    <row r="30" spans="1:17" ht="56.25" customHeight="1" x14ac:dyDescent="0.2">
      <c r="A30" s="21">
        <f t="shared" si="0"/>
        <v>129</v>
      </c>
      <c r="B30" s="21" t="str">
        <f>IF(VLOOKUP(A30,'DB（シナリオ）'!$A$2:$R$217,2,FALSE)="","",VLOOKUP(A30,'DB（シナリオ）'!$A$2:$R$217,2,FALSE))</f>
        <v>管理部</v>
      </c>
      <c r="C30" s="22" t="str">
        <f>IF(VLOOKUP(A30,'DB（シナリオ）'!$A$2:$R$217,3,FALSE)="","",VLOOKUP(A30,'DB（シナリオ）'!$A$2:$R$217,3,FALSE))</f>
        <v>経営企画課</v>
      </c>
      <c r="D30" s="21" t="str">
        <f>IF(VLOOKUP(A30,'DB（シナリオ）'!$A$2:$R$217,4,FALSE)="","",VLOOKUP(A30,'DB（シナリオ）'!$A$2:$R$217,4,FALSE))</f>
        <v>課長【対策本部】</v>
      </c>
      <c r="E30" s="22" t="str">
        <f>IF(VLOOKUP(A30,'DB（シナリオ）'!$A$2:$R$217,5,FALSE)="","",VLOOKUP(A30,'DB（シナリオ）'!$A$2:$R$217,5,FALSE))</f>
        <v>岩谷</v>
      </c>
      <c r="F30" s="22" t="str">
        <f>IF(VLOOKUP(A30,'DB（シナリオ）'!$A$2:$R$217,6,FALSE)="","",VLOOKUP(A30,'DB（シナリオ）'!$A$2:$R$217,6,FALSE))</f>
        <v>男</v>
      </c>
      <c r="G30" s="22">
        <f>IF(VLOOKUP(A30,'DB（シナリオ）'!$A$2:$R$217,7,FALSE)="","",VLOOKUP(A30,'DB（シナリオ）'!$A$2:$R$217,7,FALSE))</f>
        <v>50</v>
      </c>
      <c r="H30" s="45" t="str">
        <f>IF(VLOOKUP(A30,'DB（シナリオ）'!$A$2:$R$217,8,FALSE)="","",VLOOKUP(A30,'DB（シナリオ）'!$A$2:$R$217,8,FALSE))</f>
        <v>在館</v>
      </c>
      <c r="I30" s="21" t="str">
        <f>IF(VLOOKUP(A30,'DB（シナリオ）'!$A$2:$R$217,9,FALSE)="","",VLOOKUP(A30,'DB（シナリオ）'!$A$2:$R$217,9,FALSE))</f>
        <v/>
      </c>
      <c r="J30" s="22" t="str">
        <f>IF(VLOOKUP(A30,'DB（シナリオ）'!$A$2:$R$217,10,FALSE)="","",VLOOKUP(A30,'DB（シナリオ）'!$A$2:$R$217,10,FALSE))</f>
        <v>社内におり、無事</v>
      </c>
      <c r="K30" s="21" t="str">
        <f>IF(VLOOKUP(A30,'DB（シナリオ）'!$A$2:$R$217,11,FALSE)="","",VLOOKUP(A30,'DB（シナリオ）'!$A$2:$R$217,11,FALSE))</f>
        <v>ひがしの市</v>
      </c>
      <c r="L30" s="21" t="str">
        <f>IF(VLOOKUP(A30,'DB（シナリオ）'!$A$2:$R$217,12,FALSE)="","",VLOOKUP(A30,'DB（シナリオ）'!$A$2:$R$217,12,FALSE))</f>
        <v>東西線クマ駅</v>
      </c>
      <c r="M30" s="21">
        <f>IF(VLOOKUP(A30,'DB（シナリオ）'!$A$2:$R$217,13,FALSE)="","",VLOOKUP(A30,'DB（シナリオ）'!$A$2:$R$217,13,FALSE))</f>
        <v>22</v>
      </c>
      <c r="N30" s="21" t="str">
        <f>IF(VLOOKUP(A30,'DB（シナリオ）'!$A$2:$R$217,15,FALSE)="","",VLOOKUP(A30,'DB（シナリオ）'!$A$2:$R$217,15,FALSE))</f>
        <v>妻,息子(14歳)</v>
      </c>
      <c r="O30" s="21" t="str">
        <f>IF(VLOOKUP(A30,'DB（シナリオ）'!$A$2:$R$217,16,FALSE)="","",VLOOKUP(A30,'DB（シナリオ）'!$A$2:$R$217,16,FALSE))</f>
        <v>全員無事</v>
      </c>
      <c r="P30" s="21" t="str">
        <f>IF(VLOOKUP(A30,'DB（シナリオ）'!$A$2:$R$217,17,FALSE)="","",VLOOKUP(A30,'DB（シナリオ）'!$A$2:$R$217,17,FALSE))</f>
        <v/>
      </c>
      <c r="Q30" s="26" t="str">
        <f>IF(VLOOKUP(A30,'DB（シナリオ）'!$A$2:$R$217,18,FALSE)="","",VLOOKUP(A30,'DB（シナリオ）'!$A$2:$R$217,18,FALSE))</f>
        <v/>
      </c>
    </row>
    <row r="31" spans="1:17" ht="56.25" customHeight="1" x14ac:dyDescent="0.2">
      <c r="A31" s="21">
        <f t="shared" si="0"/>
        <v>130</v>
      </c>
      <c r="B31" s="21" t="str">
        <f>IF(VLOOKUP(A31,'DB（シナリオ）'!$A$2:$R$217,2,FALSE)="","",VLOOKUP(A31,'DB（シナリオ）'!$A$2:$R$217,2,FALSE))</f>
        <v>管理部</v>
      </c>
      <c r="C31" s="22" t="str">
        <f>IF(VLOOKUP(A31,'DB（シナリオ）'!$A$2:$R$217,3,FALSE)="","",VLOOKUP(A31,'DB（シナリオ）'!$A$2:$R$217,3,FALSE))</f>
        <v>経営企画課</v>
      </c>
      <c r="D31" s="21" t="str">
        <f>IF(VLOOKUP(A31,'DB（シナリオ）'!$A$2:$R$217,4,FALSE)="","",VLOOKUP(A31,'DB（シナリオ）'!$A$2:$R$217,4,FALSE))</f>
        <v>広報担当</v>
      </c>
      <c r="E31" s="22" t="str">
        <f>IF(VLOOKUP(A31,'DB（シナリオ）'!$A$2:$R$217,5,FALSE)="","",VLOOKUP(A31,'DB（シナリオ）'!$A$2:$R$217,5,FALSE))</f>
        <v>小沼</v>
      </c>
      <c r="F31" s="22" t="str">
        <f>IF(VLOOKUP(A31,'DB（シナリオ）'!$A$2:$R$217,6,FALSE)="","",VLOOKUP(A31,'DB（シナリオ）'!$A$2:$R$217,6,FALSE))</f>
        <v>女</v>
      </c>
      <c r="G31" s="22">
        <f>IF(VLOOKUP(A31,'DB（シナリオ）'!$A$2:$R$217,7,FALSE)="","",VLOOKUP(A31,'DB（シナリオ）'!$A$2:$R$217,7,FALSE))</f>
        <v>45</v>
      </c>
      <c r="H31" s="45" t="s">
        <v>1689</v>
      </c>
      <c r="I31" s="21" t="str">
        <f>IF(VLOOKUP(A31,'DB（シナリオ）'!$A$2:$R$217,9,FALSE)="","",VLOOKUP(A31,'DB（シナリオ）'!$A$2:$R$217,9,FALSE))</f>
        <v/>
      </c>
      <c r="J31" s="22" t="s">
        <v>1691</v>
      </c>
      <c r="K31" s="21" t="str">
        <f>IF(VLOOKUP(A31,'DB（シナリオ）'!$A$2:$R$217,11,FALSE)="","",VLOOKUP(A31,'DB（シナリオ）'!$A$2:$R$217,11,FALSE))</f>
        <v>ひがしの市</v>
      </c>
      <c r="L31" s="21" t="str">
        <f>IF(VLOOKUP(A31,'DB（シナリオ）'!$A$2:$R$217,12,FALSE)="","",VLOOKUP(A31,'DB（シナリオ）'!$A$2:$R$217,12,FALSE))</f>
        <v>南北線メロン駅</v>
      </c>
      <c r="M31" s="21">
        <f>IF(VLOOKUP(A31,'DB（シナリオ）'!$A$2:$R$217,13,FALSE)="","",VLOOKUP(A31,'DB（シナリオ）'!$A$2:$R$217,13,FALSE))</f>
        <v>15</v>
      </c>
      <c r="N31" s="21" t="str">
        <f>IF(VLOOKUP(A31,'DB（シナリオ）'!$A$2:$R$217,15,FALSE)="","",VLOOKUP(A31,'DB（シナリオ）'!$A$2:$R$217,15,FALSE))</f>
        <v>独身、息子(20歳）と同居</v>
      </c>
      <c r="O31" s="21" t="str">
        <f>IF(VLOOKUP(A31,'DB（シナリオ）'!$A$2:$R$217,16,FALSE)="","",VLOOKUP(A31,'DB（シナリオ）'!$A$2:$R$217,16,FALSE))</f>
        <v>無事</v>
      </c>
      <c r="P31" s="21" t="str">
        <f>IF(VLOOKUP(A31,'DB（シナリオ）'!$A$2:$R$217,17,FALSE)="","",VLOOKUP(A31,'DB（シナリオ）'!$A$2:$R$217,17,FALSE))</f>
        <v/>
      </c>
      <c r="Q31" s="26" t="str">
        <f>IF(VLOOKUP(A31,'DB（シナリオ）'!$A$2:$R$217,18,FALSE)="","",VLOOKUP(A31,'DB（シナリオ）'!$A$2:$R$217,18,FALSE))</f>
        <v/>
      </c>
    </row>
    <row r="32" spans="1:17" ht="56.25" customHeight="1" x14ac:dyDescent="0.2">
      <c r="A32" s="21">
        <f t="shared" si="0"/>
        <v>131</v>
      </c>
      <c r="B32" s="21" t="str">
        <f>IF(VLOOKUP(A32,'DB（シナリオ）'!$A$2:$R$217,2,FALSE)="","",VLOOKUP(A32,'DB（シナリオ）'!$A$2:$R$217,2,FALSE))</f>
        <v>管理部</v>
      </c>
      <c r="C32" s="22" t="str">
        <f>IF(VLOOKUP(A32,'DB（シナリオ）'!$A$2:$R$217,3,FALSE)="","",VLOOKUP(A32,'DB（シナリオ）'!$A$2:$R$217,3,FALSE))</f>
        <v>経営企画課</v>
      </c>
      <c r="D32" s="21" t="str">
        <f>IF(VLOOKUP(A32,'DB（シナリオ）'!$A$2:$R$217,4,FALSE)="","",VLOOKUP(A32,'DB（シナリオ）'!$A$2:$R$217,4,FALSE))</f>
        <v>広報担当</v>
      </c>
      <c r="E32" s="22" t="str">
        <f>IF(VLOOKUP(A32,'DB（シナリオ）'!$A$2:$R$217,5,FALSE)="","",VLOOKUP(A32,'DB（シナリオ）'!$A$2:$R$217,5,FALSE))</f>
        <v>棚橋</v>
      </c>
      <c r="F32" s="22" t="str">
        <f>IF(VLOOKUP(A32,'DB（シナリオ）'!$A$2:$R$217,6,FALSE)="","",VLOOKUP(A32,'DB（シナリオ）'!$A$2:$R$217,6,FALSE))</f>
        <v>男</v>
      </c>
      <c r="G32" s="22">
        <f>IF(VLOOKUP(A32,'DB（シナリオ）'!$A$2:$R$217,7,FALSE)="","",VLOOKUP(A32,'DB（シナリオ）'!$A$2:$R$217,7,FALSE))</f>
        <v>58</v>
      </c>
      <c r="H32" s="45" t="s">
        <v>1689</v>
      </c>
      <c r="I32" s="21" t="str">
        <f>IF(VLOOKUP(A32,'DB（シナリオ）'!$A$2:$R$217,9,FALSE)="","",VLOOKUP(A32,'DB（シナリオ）'!$A$2:$R$217,9,FALSE))</f>
        <v/>
      </c>
      <c r="J32" s="22" t="s">
        <v>1691</v>
      </c>
      <c r="K32" s="21" t="str">
        <f>IF(VLOOKUP(A32,'DB（シナリオ）'!$A$2:$R$217,11,FALSE)="","",VLOOKUP(A32,'DB（シナリオ）'!$A$2:$R$217,11,FALSE))</f>
        <v>にしやま市</v>
      </c>
      <c r="L32" s="21" t="str">
        <f>IF(VLOOKUP(A32,'DB（シナリオ）'!$A$2:$R$217,12,FALSE)="","",VLOOKUP(A32,'DB（シナリオ）'!$A$2:$R$217,12,FALSE))</f>
        <v>東西線はち駅</v>
      </c>
      <c r="M32" s="21">
        <f>IF(VLOOKUP(A32,'DB（シナリオ）'!$A$2:$R$217,13,FALSE)="","",VLOOKUP(A32,'DB（シナリオ）'!$A$2:$R$217,13,FALSE))</f>
        <v>15</v>
      </c>
      <c r="N32" s="21" t="str">
        <f>IF(VLOOKUP(A32,'DB（シナリオ）'!$A$2:$R$217,15,FALSE)="","",VLOOKUP(A32,'DB（シナリオ）'!$A$2:$R$217,15,FALSE))</f>
        <v>妻、娘（28歳）と同居</v>
      </c>
      <c r="O32" s="21" t="str">
        <f>IF(VLOOKUP(A32,'DB（シナリオ）'!$A$2:$R$217,16,FALSE)="","",VLOOKUP(A32,'DB（シナリオ）'!$A$2:$R$217,16,FALSE))</f>
        <v>全員無事</v>
      </c>
      <c r="P32" s="21" t="str">
        <f>IF(VLOOKUP(A32,'DB（シナリオ）'!$A$2:$R$217,17,FALSE)="","",VLOOKUP(A32,'DB（シナリオ）'!$A$2:$R$217,17,FALSE))</f>
        <v/>
      </c>
      <c r="Q32" s="26" t="str">
        <f>IF(VLOOKUP(A32,'DB（シナリオ）'!$A$2:$R$217,18,FALSE)="","",VLOOKUP(A32,'DB（シナリオ）'!$A$2:$R$217,18,FALSE))</f>
        <v/>
      </c>
    </row>
    <row r="33" spans="1:17" ht="56.25" customHeight="1" x14ac:dyDescent="0.2">
      <c r="A33" s="21">
        <f t="shared" si="0"/>
        <v>132</v>
      </c>
      <c r="B33" s="21" t="str">
        <f>IF(VLOOKUP(A33,'DB（シナリオ）'!$A$2:$R$217,2,FALSE)="","",VLOOKUP(A33,'DB（シナリオ）'!$A$2:$R$217,2,FALSE))</f>
        <v>管理部</v>
      </c>
      <c r="C33" s="22" t="str">
        <f>IF(VLOOKUP(A33,'DB（シナリオ）'!$A$2:$R$217,3,FALSE)="","",VLOOKUP(A33,'DB（シナリオ）'!$A$2:$R$217,3,FALSE))</f>
        <v>経営企画課</v>
      </c>
      <c r="D33" s="21" t="str">
        <f>IF(VLOOKUP(A33,'DB（シナリオ）'!$A$2:$R$217,4,FALSE)="","",VLOOKUP(A33,'DB（シナリオ）'!$A$2:$R$217,4,FALSE))</f>
        <v/>
      </c>
      <c r="E33" s="22" t="str">
        <f>IF(VLOOKUP(A33,'DB（シナリオ）'!$A$2:$R$217,5,FALSE)="","",VLOOKUP(A33,'DB（シナリオ）'!$A$2:$R$217,5,FALSE))</f>
        <v>博多</v>
      </c>
      <c r="F33" s="22" t="str">
        <f>IF(VLOOKUP(A33,'DB（シナリオ）'!$A$2:$R$217,6,FALSE)="","",VLOOKUP(A33,'DB（シナリオ）'!$A$2:$R$217,6,FALSE))</f>
        <v>男</v>
      </c>
      <c r="G33" s="22">
        <f>IF(VLOOKUP(A33,'DB（シナリオ）'!$A$2:$R$217,7,FALSE)="","",VLOOKUP(A33,'DB（シナリオ）'!$A$2:$R$217,7,FALSE))</f>
        <v>27</v>
      </c>
      <c r="H33" s="45" t="str">
        <f>IF(VLOOKUP(A33,'DB（シナリオ）'!$A$2:$R$217,8,FALSE)="","",VLOOKUP(A33,'DB（シナリオ）'!$A$2:$R$217,8,FALSE))</f>
        <v>在館</v>
      </c>
      <c r="I33" s="21" t="str">
        <f>IF(VLOOKUP(A33,'DB（シナリオ）'!$A$2:$R$217,9,FALSE)="","",VLOOKUP(A33,'DB（シナリオ）'!$A$2:$R$217,9,FALSE))</f>
        <v/>
      </c>
      <c r="J33" s="22" t="str">
        <f>IF(VLOOKUP(A33,'DB（シナリオ）'!$A$2:$R$217,10,FALSE)="","",VLOOKUP(A33,'DB（シナリオ）'!$A$2:$R$217,10,FALSE))</f>
        <v>社内におり、無事</v>
      </c>
      <c r="K33" s="21" t="str">
        <f>IF(VLOOKUP(A33,'DB（シナリオ）'!$A$2:$R$217,11,FALSE)="","",VLOOKUP(A33,'DB（シナリオ）'!$A$2:$R$217,11,FALSE))</f>
        <v>ひがしの市</v>
      </c>
      <c r="L33" s="21" t="str">
        <f>IF(VLOOKUP(A33,'DB（シナリオ）'!$A$2:$R$217,12,FALSE)="","",VLOOKUP(A33,'DB（シナリオ）'!$A$2:$R$217,12,FALSE))</f>
        <v>南北線リンゴ駅</v>
      </c>
      <c r="M33" s="21">
        <f>IF(VLOOKUP(A33,'DB（シナリオ）'!$A$2:$R$217,13,FALSE)="","",VLOOKUP(A33,'DB（シナリオ）'!$A$2:$R$217,13,FALSE))</f>
        <v>12</v>
      </c>
      <c r="N33" s="21" t="str">
        <f>IF(VLOOKUP(A33,'DB（シナリオ）'!$A$2:$R$217,15,FALSE)="","",VLOOKUP(A33,'DB（シナリオ）'!$A$2:$R$217,15,FALSE))</f>
        <v>独身、一人暮らし</v>
      </c>
      <c r="O33" s="21" t="str">
        <f>IF(VLOOKUP(A33,'DB（シナリオ）'!$A$2:$R$217,16,FALSE)="","",VLOOKUP(A33,'DB（シナリオ）'!$A$2:$R$217,16,FALSE))</f>
        <v/>
      </c>
      <c r="P33" s="21" t="str">
        <f>IF(VLOOKUP(A33,'DB（シナリオ）'!$A$2:$R$217,17,FALSE)="","",VLOOKUP(A33,'DB（シナリオ）'!$A$2:$R$217,17,FALSE))</f>
        <v/>
      </c>
      <c r="Q33" s="26" t="str">
        <f>IF(VLOOKUP(A33,'DB（シナリオ）'!$A$2:$R$217,18,FALSE)="","",VLOOKUP(A33,'DB（シナリオ）'!$A$2:$R$217,18,FALSE))</f>
        <v/>
      </c>
    </row>
    <row r="34" spans="1:17" ht="56.25" customHeight="1" x14ac:dyDescent="0.2">
      <c r="A34" s="21">
        <f t="shared" si="0"/>
        <v>133</v>
      </c>
      <c r="B34" s="21" t="str">
        <f>IF(VLOOKUP(A34,'DB（シナリオ）'!$A$2:$R$217,2,FALSE)="","",VLOOKUP(A34,'DB（シナリオ）'!$A$2:$R$217,2,FALSE))</f>
        <v>管理部</v>
      </c>
      <c r="C34" s="22" t="str">
        <f>IF(VLOOKUP(A34,'DB（シナリオ）'!$A$2:$R$217,3,FALSE)="","",VLOOKUP(A34,'DB（シナリオ）'!$A$2:$R$217,3,FALSE))</f>
        <v>経営企画課</v>
      </c>
      <c r="D34" s="21" t="str">
        <f>IF(VLOOKUP(A34,'DB（シナリオ）'!$A$2:$R$217,4,FALSE)="","",VLOOKUP(A34,'DB（シナリオ）'!$A$2:$R$217,4,FALSE))</f>
        <v/>
      </c>
      <c r="E34" s="22" t="str">
        <f>IF(VLOOKUP(A34,'DB（シナリオ）'!$A$2:$R$217,5,FALSE)="","",VLOOKUP(A34,'DB（シナリオ）'!$A$2:$R$217,5,FALSE))</f>
        <v>関</v>
      </c>
      <c r="F34" s="22" t="str">
        <f>IF(VLOOKUP(A34,'DB（シナリオ）'!$A$2:$R$217,6,FALSE)="","",VLOOKUP(A34,'DB（シナリオ）'!$A$2:$R$217,6,FALSE))</f>
        <v>男</v>
      </c>
      <c r="G34" s="22">
        <f>IF(VLOOKUP(A34,'DB（シナリオ）'!$A$2:$R$217,7,FALSE)="","",VLOOKUP(A34,'DB（シナリオ）'!$A$2:$R$217,7,FALSE))</f>
        <v>25</v>
      </c>
      <c r="H34" s="45" t="str">
        <f>IF(VLOOKUP(A34,'DB（シナリオ）'!$A$2:$R$217,8,FALSE)="","",VLOOKUP(A34,'DB（シナリオ）'!$A$2:$R$217,8,FALSE))</f>
        <v>休暇・欠勤</v>
      </c>
      <c r="I34" s="21" t="str">
        <f>IF(VLOOKUP(A34,'DB（シナリオ）'!$A$2:$R$217,9,FALSE)="","",VLOOKUP(A34,'DB（シナリオ）'!$A$2:$R$217,9,FALSE))</f>
        <v/>
      </c>
      <c r="J34" s="22" t="str">
        <f>IF(VLOOKUP(A34,'DB（シナリオ）'!$A$2:$R$217,10,FALSE)="","",VLOOKUP(A34,'DB（シナリオ）'!$A$2:$R$217,10,FALSE))</f>
        <v>自宅におり、無事</v>
      </c>
      <c r="K34" s="21" t="str">
        <f>IF(VLOOKUP(A34,'DB（シナリオ）'!$A$2:$R$217,11,FALSE)="","",VLOOKUP(A34,'DB（シナリオ）'!$A$2:$R$217,11,FALSE))</f>
        <v>はまべ市</v>
      </c>
      <c r="L34" s="21" t="str">
        <f>IF(VLOOKUP(A34,'DB（シナリオ）'!$A$2:$R$217,12,FALSE)="","",VLOOKUP(A34,'DB（シナリオ）'!$A$2:$R$217,12,FALSE))</f>
        <v>東西線かぶと駅</v>
      </c>
      <c r="M34" s="21">
        <f>IF(VLOOKUP(A34,'DB（シナリオ）'!$A$2:$R$217,13,FALSE)="","",VLOOKUP(A34,'DB（シナリオ）'!$A$2:$R$217,13,FALSE))</f>
        <v>30</v>
      </c>
      <c r="N34" s="21" t="str">
        <f>IF(VLOOKUP(A34,'DB（シナリオ）'!$A$2:$R$217,15,FALSE)="","",VLOOKUP(A34,'DB（シナリオ）'!$A$2:$R$217,15,FALSE))</f>
        <v>父（50歳）、母（49歳）と同居</v>
      </c>
      <c r="O34" s="21" t="str">
        <f>IF(VLOOKUP(A34,'DB（シナリオ）'!$A$2:$R$217,16,FALSE)="","",VLOOKUP(A34,'DB（シナリオ）'!$A$2:$R$217,16,FALSE))</f>
        <v>全員無事</v>
      </c>
      <c r="P34" s="21" t="str">
        <f>IF(VLOOKUP(A34,'DB（シナリオ）'!$A$2:$R$217,17,FALSE)="","",VLOOKUP(A34,'DB（シナリオ）'!$A$2:$R$217,17,FALSE))</f>
        <v/>
      </c>
      <c r="Q34" s="26" t="str">
        <f>IF(VLOOKUP(A34,'DB（シナリオ）'!$A$2:$R$217,18,FALSE)="","",VLOOKUP(A34,'DB（シナリオ）'!$A$2:$R$217,18,FALSE))</f>
        <v/>
      </c>
    </row>
    <row r="35" spans="1:17" ht="56.25" customHeight="1" x14ac:dyDescent="0.2">
      <c r="A35" s="21">
        <f t="shared" si="0"/>
        <v>134</v>
      </c>
      <c r="B35" s="21" t="str">
        <f>IF(VLOOKUP(A35,'DB（シナリオ）'!$A$2:$R$217,2,FALSE)="","",VLOOKUP(A35,'DB（シナリオ）'!$A$2:$R$217,2,FALSE))</f>
        <v>情報技術部</v>
      </c>
      <c r="C35" s="22" t="str">
        <f>IF(VLOOKUP(A35,'DB（シナリオ）'!$A$2:$R$217,3,FALSE)="","",VLOOKUP(A35,'DB（シナリオ）'!$A$2:$R$217,3,FALSE))</f>
        <v/>
      </c>
      <c r="D35" s="21" t="str">
        <f>IF(VLOOKUP(A35,'DB（シナリオ）'!$A$2:$R$217,4,FALSE)="","",VLOOKUP(A35,'DB（シナリオ）'!$A$2:$R$217,4,FALSE))</f>
        <v>部長【対策本部】</v>
      </c>
      <c r="E35" s="22" t="str">
        <f>IF(VLOOKUP(A35,'DB（シナリオ）'!$A$2:$R$217,5,FALSE)="","",VLOOKUP(A35,'DB（シナリオ）'!$A$2:$R$217,5,FALSE))</f>
        <v>東</v>
      </c>
      <c r="F35" s="22" t="str">
        <f>IF(VLOOKUP(A35,'DB（シナリオ）'!$A$2:$R$217,6,FALSE)="","",VLOOKUP(A35,'DB（シナリオ）'!$A$2:$R$217,6,FALSE))</f>
        <v>男</v>
      </c>
      <c r="G35" s="22">
        <f>IF(VLOOKUP(A35,'DB（シナリオ）'!$A$2:$R$217,7,FALSE)="","",VLOOKUP(A35,'DB（シナリオ）'!$A$2:$R$217,7,FALSE))</f>
        <v>55</v>
      </c>
      <c r="H35" s="45" t="str">
        <f>IF(VLOOKUP(A35,'DB（シナリオ）'!$A$2:$R$217,8,FALSE)="","",VLOOKUP(A35,'DB（シナリオ）'!$A$2:$R$217,8,FALSE))</f>
        <v>在館</v>
      </c>
      <c r="I35" s="21" t="str">
        <f>IF(VLOOKUP(A35,'DB（シナリオ）'!$A$2:$R$217,9,FALSE)="","",VLOOKUP(A35,'DB（シナリオ）'!$A$2:$R$217,9,FALSE))</f>
        <v/>
      </c>
      <c r="J35" s="22" t="str">
        <f>IF(VLOOKUP(A35,'DB（シナリオ）'!$A$2:$R$217,10,FALSE)="","",VLOOKUP(A35,'DB（シナリオ）'!$A$2:$R$217,10,FALSE))</f>
        <v>社内におり、無事</v>
      </c>
      <c r="K35" s="21" t="str">
        <f>IF(VLOOKUP(A35,'DB（シナリオ）'!$A$2:$R$217,11,FALSE)="","",VLOOKUP(A35,'DB（シナリオ）'!$A$2:$R$217,11,FALSE))</f>
        <v>ひがしの市</v>
      </c>
      <c r="L35" s="21" t="str">
        <f>IF(VLOOKUP(A35,'DB（シナリオ）'!$A$2:$R$217,12,FALSE)="","",VLOOKUP(A35,'DB（シナリオ）'!$A$2:$R$217,12,FALSE))</f>
        <v>南北線たい駅</v>
      </c>
      <c r="M35" s="21">
        <f>IF(VLOOKUP(A35,'DB（シナリオ）'!$A$2:$R$217,13,FALSE)="","",VLOOKUP(A35,'DB（シナリオ）'!$A$2:$R$217,13,FALSE))</f>
        <v>7</v>
      </c>
      <c r="N35" s="21" t="str">
        <f>IF(VLOOKUP(A35,'DB（シナリオ）'!$A$2:$R$217,15,FALSE)="","",VLOOKUP(A35,'DB（シナリオ）'!$A$2:$R$217,15,FALSE))</f>
        <v>妻</v>
      </c>
      <c r="O35" s="21" t="str">
        <f>IF(VLOOKUP(A35,'DB（シナリオ）'!$A$2:$R$217,16,FALSE)="","",VLOOKUP(A35,'DB（シナリオ）'!$A$2:$R$217,16,FALSE))</f>
        <v>無事</v>
      </c>
      <c r="P35" s="21" t="str">
        <f>IF(VLOOKUP(A35,'DB（シナリオ）'!$A$2:$R$217,17,FALSE)="","",VLOOKUP(A35,'DB（シナリオ）'!$A$2:$R$217,17,FALSE))</f>
        <v/>
      </c>
      <c r="Q35" s="26" t="str">
        <f>IF(VLOOKUP(A35,'DB（シナリオ）'!$A$2:$R$217,18,FALSE)="","",VLOOKUP(A35,'DB（シナリオ）'!$A$2:$R$217,18,FALSE))</f>
        <v/>
      </c>
    </row>
    <row r="36" spans="1:17" ht="56.25" customHeight="1" x14ac:dyDescent="0.2">
      <c r="A36" s="21">
        <f t="shared" si="0"/>
        <v>135</v>
      </c>
      <c r="B36" s="21" t="str">
        <f>IF(VLOOKUP(A36,'DB（シナリオ）'!$A$2:$R$217,2,FALSE)="","",VLOOKUP(A36,'DB（シナリオ）'!$A$2:$R$217,2,FALSE))</f>
        <v>情報技術部</v>
      </c>
      <c r="C36" s="22" t="str">
        <f>IF(VLOOKUP(A36,'DB（シナリオ）'!$A$2:$R$217,3,FALSE)="","",VLOOKUP(A36,'DB（シナリオ）'!$A$2:$R$217,3,FALSE))</f>
        <v>情報技術課</v>
      </c>
      <c r="D36" s="21" t="str">
        <f>IF(VLOOKUP(A36,'DB（シナリオ）'!$A$2:$R$217,4,FALSE)="","",VLOOKUP(A36,'DB（シナリオ）'!$A$2:$R$217,4,FALSE))</f>
        <v>課長【対策本部】</v>
      </c>
      <c r="E36" s="22" t="str">
        <f>IF(VLOOKUP(A36,'DB（シナリオ）'!$A$2:$R$217,5,FALSE)="","",VLOOKUP(A36,'DB（シナリオ）'!$A$2:$R$217,5,FALSE))</f>
        <v>杉浦</v>
      </c>
      <c r="F36" s="22" t="str">
        <f>IF(VLOOKUP(A36,'DB（シナリオ）'!$A$2:$R$217,6,FALSE)="","",VLOOKUP(A36,'DB（シナリオ）'!$A$2:$R$217,6,FALSE))</f>
        <v>男</v>
      </c>
      <c r="G36" s="22">
        <f>IF(VLOOKUP(A36,'DB（シナリオ）'!$A$2:$R$217,7,FALSE)="","",VLOOKUP(A36,'DB（シナリオ）'!$A$2:$R$217,7,FALSE))</f>
        <v>47</v>
      </c>
      <c r="H36" s="45" t="s">
        <v>1689</v>
      </c>
      <c r="I36" s="21" t="str">
        <f>IF(VLOOKUP(A36,'DB（シナリオ）'!$A$2:$R$217,9,FALSE)="","",VLOOKUP(A36,'DB（シナリオ）'!$A$2:$R$217,9,FALSE))</f>
        <v/>
      </c>
      <c r="J36" s="22" t="s">
        <v>1692</v>
      </c>
      <c r="K36" s="21" t="str">
        <f>IF(VLOOKUP(A36,'DB（シナリオ）'!$A$2:$R$217,11,FALSE)="","",VLOOKUP(A36,'DB（シナリオ）'!$A$2:$R$217,11,FALSE))</f>
        <v>にしやま市</v>
      </c>
      <c r="L36" s="21" t="str">
        <f>IF(VLOOKUP(A36,'DB（シナリオ）'!$A$2:$R$217,12,FALSE)="","",VLOOKUP(A36,'DB（シナリオ）'!$A$2:$R$217,12,FALSE))</f>
        <v>東西線ばった駅</v>
      </c>
      <c r="M36" s="21">
        <f>IF(VLOOKUP(A36,'DB（シナリオ）'!$A$2:$R$217,13,FALSE)="","",VLOOKUP(A36,'DB（シナリオ）'!$A$2:$R$217,13,FALSE))</f>
        <v>25</v>
      </c>
      <c r="N36" s="21" t="str">
        <f>IF(VLOOKUP(A36,'DB（シナリオ）'!$A$2:$R$217,15,FALSE)="","",VLOOKUP(A36,'DB（シナリオ）'!$A$2:$R$217,15,FALSE))</f>
        <v>妻、娘(11歳）、息子(8歳)</v>
      </c>
      <c r="O36" s="21" t="str">
        <f>IF(VLOOKUP(A36,'DB（シナリオ）'!$A$2:$R$217,16,FALSE)="","",VLOOKUP(A36,'DB（シナリオ）'!$A$2:$R$217,16,FALSE))</f>
        <v>全員無事</v>
      </c>
      <c r="P36" s="21" t="str">
        <f>IF(VLOOKUP(A36,'DB（シナリオ）'!$A$2:$R$217,17,FALSE)="","",VLOOKUP(A36,'DB（シナリオ）'!$A$2:$R$217,17,FALSE))</f>
        <v/>
      </c>
      <c r="Q36" s="26" t="str">
        <f>IF(VLOOKUP(A36,'DB（シナリオ）'!$A$2:$R$217,18,FALSE)="","",VLOOKUP(A36,'DB（シナリオ）'!$A$2:$R$217,18,FALSE))</f>
        <v/>
      </c>
    </row>
    <row r="37" spans="1:17" ht="56.25" customHeight="1" x14ac:dyDescent="0.2">
      <c r="A37" s="21">
        <f t="shared" si="0"/>
        <v>136</v>
      </c>
      <c r="B37" s="21" t="str">
        <f>IF(VLOOKUP(A37,'DB（シナリオ）'!$A$2:$R$217,2,FALSE)="","",VLOOKUP(A37,'DB（シナリオ）'!$A$2:$R$217,2,FALSE))</f>
        <v>情報技術部</v>
      </c>
      <c r="C37" s="22" t="str">
        <f>IF(VLOOKUP(A37,'DB（シナリオ）'!$A$2:$R$217,3,FALSE)="","",VLOOKUP(A37,'DB（シナリオ）'!$A$2:$R$217,3,FALSE))</f>
        <v>情報技術課</v>
      </c>
      <c r="D37" s="21" t="str">
        <f>IF(VLOOKUP(A37,'DB（シナリオ）'!$A$2:$R$217,4,FALSE)="","",VLOOKUP(A37,'DB（シナリオ）'!$A$2:$R$217,4,FALSE))</f>
        <v/>
      </c>
      <c r="E37" s="22" t="str">
        <f>IF(VLOOKUP(A37,'DB（シナリオ）'!$A$2:$R$217,5,FALSE)="","",VLOOKUP(A37,'DB（シナリオ）'!$A$2:$R$217,5,FALSE))</f>
        <v>山下</v>
      </c>
      <c r="F37" s="22" t="str">
        <f>IF(VLOOKUP(A37,'DB（シナリオ）'!$A$2:$R$217,6,FALSE)="","",VLOOKUP(A37,'DB（シナリオ）'!$A$2:$R$217,6,FALSE))</f>
        <v>男</v>
      </c>
      <c r="G37" s="22">
        <f>IF(VLOOKUP(A37,'DB（シナリオ）'!$A$2:$R$217,7,FALSE)="","",VLOOKUP(A37,'DB（シナリオ）'!$A$2:$R$217,7,FALSE))</f>
        <v>50</v>
      </c>
      <c r="H37" s="45" t="str">
        <f>IF(VLOOKUP(A37,'DB（シナリオ）'!$A$2:$R$217,8,FALSE)="","",VLOOKUP(A37,'DB（シナリオ）'!$A$2:$R$217,8,FALSE))</f>
        <v>在館</v>
      </c>
      <c r="I37" s="21" t="str">
        <f>IF(VLOOKUP(A37,'DB（シナリオ）'!$A$2:$R$217,9,FALSE)="","",VLOOKUP(A37,'DB（シナリオ）'!$A$2:$R$217,9,FALSE))</f>
        <v/>
      </c>
      <c r="J37" s="22" t="str">
        <f>IF(VLOOKUP(A37,'DB（シナリオ）'!$A$2:$R$217,10,FALSE)="","",VLOOKUP(A37,'DB（シナリオ）'!$A$2:$R$217,10,FALSE))</f>
        <v>社内におり、無事</v>
      </c>
      <c r="K37" s="21" t="str">
        <f>IF(VLOOKUP(A37,'DB（シナリオ）'!$A$2:$R$217,11,FALSE)="","",VLOOKUP(A37,'DB（シナリオ）'!$A$2:$R$217,11,FALSE))</f>
        <v>ひがしの市</v>
      </c>
      <c r="L37" s="21" t="str">
        <f>IF(VLOOKUP(A37,'DB（シナリオ）'!$A$2:$R$217,12,FALSE)="","",VLOOKUP(A37,'DB（シナリオ）'!$A$2:$R$217,12,FALSE))</f>
        <v>東西線キツネ駅</v>
      </c>
      <c r="M37" s="21">
        <f>IF(VLOOKUP(A37,'DB（シナリオ）'!$A$2:$R$217,13,FALSE)="","",VLOOKUP(A37,'DB（シナリオ）'!$A$2:$R$217,13,FALSE))</f>
        <v>15</v>
      </c>
      <c r="N37" s="21" t="str">
        <f>IF(VLOOKUP(A37,'DB（シナリオ）'!$A$2:$R$217,15,FALSE)="","",VLOOKUP(A37,'DB（シナリオ）'!$A$2:$R$217,15,FALSE))</f>
        <v>妻、娘(17歳）、娘(14歳)、母（76歳）</v>
      </c>
      <c r="O37" s="21" t="str">
        <f>IF(VLOOKUP(A37,'DB（シナリオ）'!$A$2:$R$217,16,FALSE)="","",VLOOKUP(A37,'DB（シナリオ）'!$A$2:$R$217,16,FALSE))</f>
        <v>全員無事</v>
      </c>
      <c r="P37" s="21" t="str">
        <f>IF(VLOOKUP(A37,'DB（シナリオ）'!$A$2:$R$217,17,FALSE)="","",VLOOKUP(A37,'DB（シナリオ）'!$A$2:$R$217,17,FALSE))</f>
        <v/>
      </c>
      <c r="Q37" s="26" t="str">
        <f>IF(VLOOKUP(A37,'DB（シナリオ）'!$A$2:$R$217,18,FALSE)="","",VLOOKUP(A37,'DB（シナリオ）'!$A$2:$R$217,18,FALSE))</f>
        <v/>
      </c>
    </row>
    <row r="38" spans="1:17" ht="56.25" customHeight="1" x14ac:dyDescent="0.2">
      <c r="A38" s="21">
        <f t="shared" si="0"/>
        <v>137</v>
      </c>
      <c r="B38" s="21" t="str">
        <f>IF(VLOOKUP(A38,'DB（シナリオ）'!$A$2:$R$217,2,FALSE)="","",VLOOKUP(A38,'DB（シナリオ）'!$A$2:$R$217,2,FALSE))</f>
        <v>情報技術部</v>
      </c>
      <c r="C38" s="22" t="str">
        <f>IF(VLOOKUP(A38,'DB（シナリオ）'!$A$2:$R$217,3,FALSE)="","",VLOOKUP(A38,'DB（シナリオ）'!$A$2:$R$217,3,FALSE))</f>
        <v>情報技術課</v>
      </c>
      <c r="D38" s="21" t="str">
        <f>IF(VLOOKUP(A38,'DB（シナリオ）'!$A$2:$R$217,4,FALSE)="","",VLOOKUP(A38,'DB（シナリオ）'!$A$2:$R$217,4,FALSE))</f>
        <v/>
      </c>
      <c r="E38" s="22" t="str">
        <f>IF(VLOOKUP(A38,'DB（シナリオ）'!$A$2:$R$217,5,FALSE)="","",VLOOKUP(A38,'DB（シナリオ）'!$A$2:$R$217,5,FALSE))</f>
        <v>石川</v>
      </c>
      <c r="F38" s="22" t="str">
        <f>IF(VLOOKUP(A38,'DB（シナリオ）'!$A$2:$R$217,6,FALSE)="","",VLOOKUP(A38,'DB（シナリオ）'!$A$2:$R$217,6,FALSE))</f>
        <v>男</v>
      </c>
      <c r="G38" s="22">
        <f>IF(VLOOKUP(A38,'DB（シナリオ）'!$A$2:$R$217,7,FALSE)="","",VLOOKUP(A38,'DB（シナリオ）'!$A$2:$R$217,7,FALSE))</f>
        <v>45</v>
      </c>
      <c r="H38" s="45" t="str">
        <f>IF(VLOOKUP(A38,'DB（シナリオ）'!$A$2:$R$217,8,FALSE)="","",VLOOKUP(A38,'DB（シナリオ）'!$A$2:$R$217,8,FALSE))</f>
        <v>在館</v>
      </c>
      <c r="I38" s="21" t="str">
        <f>IF(VLOOKUP(A38,'DB（シナリオ）'!$A$2:$R$217,9,FALSE)="","",VLOOKUP(A38,'DB（シナリオ）'!$A$2:$R$217,9,FALSE))</f>
        <v/>
      </c>
      <c r="J38" s="22" t="str">
        <f>IF(VLOOKUP(A38,'DB（シナリオ）'!$A$2:$R$217,10,FALSE)="","",VLOOKUP(A38,'DB（シナリオ）'!$A$2:$R$217,10,FALSE))</f>
        <v>社内におり、無事</v>
      </c>
      <c r="K38" s="21" t="str">
        <f>IF(VLOOKUP(A38,'DB（シナリオ）'!$A$2:$R$217,11,FALSE)="","",VLOOKUP(A38,'DB（シナリオ）'!$A$2:$R$217,11,FALSE))</f>
        <v>ひがしの市</v>
      </c>
      <c r="L38" s="21" t="str">
        <f>IF(VLOOKUP(A38,'DB（シナリオ）'!$A$2:$R$217,12,FALSE)="","",VLOOKUP(A38,'DB（シナリオ）'!$A$2:$R$217,12,FALSE))</f>
        <v>南北線かつお駅</v>
      </c>
      <c r="M38" s="21">
        <f>IF(VLOOKUP(A38,'DB（シナリオ）'!$A$2:$R$217,13,FALSE)="","",VLOOKUP(A38,'DB（シナリオ）'!$A$2:$R$217,13,FALSE))</f>
        <v>11</v>
      </c>
      <c r="N38" s="21" t="str">
        <f>IF(VLOOKUP(A38,'DB（シナリオ）'!$A$2:$R$217,15,FALSE)="","",VLOOKUP(A38,'DB（シナリオ）'!$A$2:$R$217,15,FALSE))</f>
        <v>妻、息子(13歳）</v>
      </c>
      <c r="O38" s="21" t="str">
        <f>IF(VLOOKUP(A38,'DB（シナリオ）'!$A$2:$R$217,16,FALSE)="","",VLOOKUP(A38,'DB（シナリオ）'!$A$2:$R$217,16,FALSE))</f>
        <v>全員無事</v>
      </c>
      <c r="P38" s="21" t="str">
        <f>IF(VLOOKUP(A38,'DB（シナリオ）'!$A$2:$R$217,17,FALSE)="","",VLOOKUP(A38,'DB（シナリオ）'!$A$2:$R$217,17,FALSE))</f>
        <v/>
      </c>
      <c r="Q38" s="26" t="str">
        <f>IF(VLOOKUP(A38,'DB（シナリオ）'!$A$2:$R$217,18,FALSE)="","",VLOOKUP(A38,'DB（シナリオ）'!$A$2:$R$217,18,FALSE))</f>
        <v/>
      </c>
    </row>
    <row r="39" spans="1:17" ht="56.25" customHeight="1" x14ac:dyDescent="0.2">
      <c r="A39" s="21">
        <f t="shared" si="0"/>
        <v>138</v>
      </c>
      <c r="B39" s="21" t="str">
        <f>IF(VLOOKUP(A39,'DB（シナリオ）'!$A$2:$R$217,2,FALSE)="","",VLOOKUP(A39,'DB（シナリオ）'!$A$2:$R$217,2,FALSE))</f>
        <v>情報技術部</v>
      </c>
      <c r="C39" s="22" t="str">
        <f>IF(VLOOKUP(A39,'DB（シナリオ）'!$A$2:$R$217,3,FALSE)="","",VLOOKUP(A39,'DB（シナリオ）'!$A$2:$R$217,3,FALSE))</f>
        <v>情報技術課</v>
      </c>
      <c r="D39" s="21" t="str">
        <f>IF(VLOOKUP(A39,'DB（シナリオ）'!$A$2:$R$217,4,FALSE)="","",VLOOKUP(A39,'DB（シナリオ）'!$A$2:$R$217,4,FALSE))</f>
        <v/>
      </c>
      <c r="E39" s="22" t="str">
        <f>IF(VLOOKUP(A39,'DB（シナリオ）'!$A$2:$R$217,5,FALSE)="","",VLOOKUP(A39,'DB（シナリオ）'!$A$2:$R$217,5,FALSE))</f>
        <v>中島</v>
      </c>
      <c r="F39" s="22" t="str">
        <f>IF(VLOOKUP(A39,'DB（シナリオ）'!$A$2:$R$217,6,FALSE)="","",VLOOKUP(A39,'DB（シナリオ）'!$A$2:$R$217,6,FALSE))</f>
        <v>男</v>
      </c>
      <c r="G39" s="22">
        <f>IF(VLOOKUP(A39,'DB（シナリオ）'!$A$2:$R$217,7,FALSE)="","",VLOOKUP(A39,'DB（シナリオ）'!$A$2:$R$217,7,FALSE))</f>
        <v>35</v>
      </c>
      <c r="H39" s="45" t="s">
        <v>1689</v>
      </c>
      <c r="I39" s="21" t="str">
        <f>IF(VLOOKUP(A39,'DB（シナリオ）'!$A$2:$R$217,9,FALSE)="","",VLOOKUP(A39,'DB（シナリオ）'!$A$2:$R$217,9,FALSE))</f>
        <v/>
      </c>
      <c r="J39" s="22" t="s">
        <v>1691</v>
      </c>
      <c r="K39" s="21" t="str">
        <f>IF(VLOOKUP(A39,'DB（シナリオ）'!$A$2:$R$217,11,FALSE)="","",VLOOKUP(A39,'DB（シナリオ）'!$A$2:$R$217,11,FALSE))</f>
        <v>ひがしの市</v>
      </c>
      <c r="L39" s="21" t="str">
        <f>IF(VLOOKUP(A39,'DB（シナリオ）'!$A$2:$R$217,12,FALSE)="","",VLOOKUP(A39,'DB（シナリオ）'!$A$2:$R$217,12,FALSE))</f>
        <v>南北線イチゴ駅</v>
      </c>
      <c r="M39" s="21">
        <f>IF(VLOOKUP(A39,'DB（シナリオ）'!$A$2:$R$217,13,FALSE)="","",VLOOKUP(A39,'DB（シナリオ）'!$A$2:$R$217,13,FALSE))</f>
        <v>5</v>
      </c>
      <c r="N39" s="21" t="str">
        <f>IF(VLOOKUP(A39,'DB（シナリオ）'!$A$2:$R$217,15,FALSE)="","",VLOOKUP(A39,'DB（シナリオ）'!$A$2:$R$217,15,FALSE))</f>
        <v>妻、娘(11歳）、娘(6歳）</v>
      </c>
      <c r="O39" s="21" t="str">
        <f>IF(VLOOKUP(A39,'DB（シナリオ）'!$A$2:$R$217,16,FALSE)="","",VLOOKUP(A39,'DB（シナリオ）'!$A$2:$R$217,16,FALSE))</f>
        <v>全員無事</v>
      </c>
      <c r="P39" s="21" t="str">
        <f>IF(VLOOKUP(A39,'DB（シナリオ）'!$A$2:$R$217,17,FALSE)="","",VLOOKUP(A39,'DB（シナリオ）'!$A$2:$R$217,17,FALSE))</f>
        <v/>
      </c>
      <c r="Q39" s="26" t="str">
        <f>IF(VLOOKUP(A39,'DB（シナリオ）'!$A$2:$R$217,18,FALSE)="","",VLOOKUP(A39,'DB（シナリオ）'!$A$2:$R$217,18,FALSE))</f>
        <v/>
      </c>
    </row>
    <row r="40" spans="1:17" ht="56.25" customHeight="1" x14ac:dyDescent="0.2">
      <c r="A40" s="21">
        <f t="shared" si="0"/>
        <v>139</v>
      </c>
      <c r="B40" s="21" t="str">
        <f>IF(VLOOKUP(A40,'DB（シナリオ）'!$A$2:$R$217,2,FALSE)="","",VLOOKUP(A40,'DB（シナリオ）'!$A$2:$R$217,2,FALSE))</f>
        <v>情報技術部</v>
      </c>
      <c r="C40" s="22" t="str">
        <f>IF(VLOOKUP(A40,'DB（シナリオ）'!$A$2:$R$217,3,FALSE)="","",VLOOKUP(A40,'DB（シナリオ）'!$A$2:$R$217,3,FALSE))</f>
        <v>情報技術課</v>
      </c>
      <c r="D40" s="21" t="str">
        <f>IF(VLOOKUP(A40,'DB（シナリオ）'!$A$2:$R$217,4,FALSE)="","",VLOOKUP(A40,'DB（シナリオ）'!$A$2:$R$217,4,FALSE))</f>
        <v/>
      </c>
      <c r="E40" s="22" t="str">
        <f>IF(VLOOKUP(A40,'DB（シナリオ）'!$A$2:$R$217,5,FALSE)="","",VLOOKUP(A40,'DB（シナリオ）'!$A$2:$R$217,5,FALSE))</f>
        <v>前田</v>
      </c>
      <c r="F40" s="22" t="str">
        <f>IF(VLOOKUP(A40,'DB（シナリオ）'!$A$2:$R$217,6,FALSE)="","",VLOOKUP(A40,'DB（シナリオ）'!$A$2:$R$217,6,FALSE))</f>
        <v>女</v>
      </c>
      <c r="G40" s="22">
        <f>IF(VLOOKUP(A40,'DB（シナリオ）'!$A$2:$R$217,7,FALSE)="","",VLOOKUP(A40,'DB（シナリオ）'!$A$2:$R$217,7,FALSE))</f>
        <v>27</v>
      </c>
      <c r="H40" s="45" t="s">
        <v>1689</v>
      </c>
      <c r="I40" s="21" t="str">
        <f>IF(VLOOKUP(A40,'DB（シナリオ）'!$A$2:$R$217,9,FALSE)="","",VLOOKUP(A40,'DB（シナリオ）'!$A$2:$R$217,9,FALSE))</f>
        <v/>
      </c>
      <c r="J40" s="22" t="s">
        <v>1690</v>
      </c>
      <c r="K40" s="21" t="str">
        <f>IF(VLOOKUP(A40,'DB（シナリオ）'!$A$2:$R$217,11,FALSE)="","",VLOOKUP(A40,'DB（シナリオ）'!$A$2:$R$217,11,FALSE))</f>
        <v>ひがしの市</v>
      </c>
      <c r="L40" s="21" t="str">
        <f>IF(VLOOKUP(A40,'DB（シナリオ）'!$A$2:$R$217,12,FALSE)="","",VLOOKUP(A40,'DB（シナリオ）'!$A$2:$R$217,12,FALSE))</f>
        <v>東西線ウサギ駅</v>
      </c>
      <c r="M40" s="21">
        <f>IF(VLOOKUP(A40,'DB（シナリオ）'!$A$2:$R$217,13,FALSE)="","",VLOOKUP(A40,'DB（シナリオ）'!$A$2:$R$217,13,FALSE))</f>
        <v>10</v>
      </c>
      <c r="N40" s="21" t="str">
        <f>IF(VLOOKUP(A40,'DB（シナリオ）'!$A$2:$R$217,15,FALSE)="","",VLOOKUP(A40,'DB（シナリオ）'!$A$2:$R$217,15,FALSE))</f>
        <v>夫</v>
      </c>
      <c r="O40" s="21" t="str">
        <f>IF(VLOOKUP(A40,'DB（シナリオ）'!$A$2:$R$217,16,FALSE)="","",VLOOKUP(A40,'DB（シナリオ）'!$A$2:$R$217,16,FALSE))</f>
        <v>無事</v>
      </c>
      <c r="P40" s="21" t="str">
        <f>IF(VLOOKUP(A40,'DB（シナリオ）'!$A$2:$R$217,17,FALSE)="","",VLOOKUP(A40,'DB（シナリオ）'!$A$2:$R$217,17,FALSE))</f>
        <v/>
      </c>
      <c r="Q40" s="26" t="str">
        <f>IF(VLOOKUP(A40,'DB（シナリオ）'!$A$2:$R$217,18,FALSE)="","",VLOOKUP(A40,'DB（シナリオ）'!$A$2:$R$217,18,FALSE))</f>
        <v/>
      </c>
    </row>
    <row r="41" spans="1:17" ht="56.25" customHeight="1" x14ac:dyDescent="0.2">
      <c r="A41" s="21">
        <f t="shared" si="0"/>
        <v>140</v>
      </c>
      <c r="B41" s="21" t="str">
        <f>IF(VLOOKUP(A41,'DB（シナリオ）'!$A$2:$R$217,2,FALSE)="","",VLOOKUP(A41,'DB（シナリオ）'!$A$2:$R$217,2,FALSE))</f>
        <v>情報技術部</v>
      </c>
      <c r="C41" s="22" t="str">
        <f>IF(VLOOKUP(A41,'DB（シナリオ）'!$A$2:$R$217,3,FALSE)="","",VLOOKUP(A41,'DB（シナリオ）'!$A$2:$R$217,3,FALSE))</f>
        <v>情報技術課</v>
      </c>
      <c r="D41" s="21" t="str">
        <f>IF(VLOOKUP(A41,'DB（シナリオ）'!$A$2:$R$217,4,FALSE)="","",VLOOKUP(A41,'DB（シナリオ）'!$A$2:$R$217,4,FALSE))</f>
        <v/>
      </c>
      <c r="E41" s="22" t="str">
        <f>IF(VLOOKUP(A41,'DB（シナリオ）'!$A$2:$R$217,5,FALSE)="","",VLOOKUP(A41,'DB（シナリオ）'!$A$2:$R$217,5,FALSE))</f>
        <v>藤田</v>
      </c>
      <c r="F41" s="22" t="str">
        <f>IF(VLOOKUP(A41,'DB（シナリオ）'!$A$2:$R$217,6,FALSE)="","",VLOOKUP(A41,'DB（シナリオ）'!$A$2:$R$217,6,FALSE))</f>
        <v>女</v>
      </c>
      <c r="G41" s="22">
        <f>IF(VLOOKUP(A41,'DB（シナリオ）'!$A$2:$R$217,7,FALSE)="","",VLOOKUP(A41,'DB（シナリオ）'!$A$2:$R$217,7,FALSE))</f>
        <v>25</v>
      </c>
      <c r="H41" s="45" t="str">
        <f>IF(VLOOKUP(A41,'DB（シナリオ）'!$A$2:$R$217,8,FALSE)="","",VLOOKUP(A41,'DB（シナリオ）'!$A$2:$R$217,8,FALSE))</f>
        <v>在館</v>
      </c>
      <c r="I41" s="21" t="str">
        <f>IF(VLOOKUP(A41,'DB（シナリオ）'!$A$2:$R$217,9,FALSE)="","",VLOOKUP(A41,'DB（シナリオ）'!$A$2:$R$217,9,FALSE))</f>
        <v/>
      </c>
      <c r="J41" s="22" t="str">
        <f>IF(VLOOKUP(A41,'DB（シナリオ）'!$A$2:$R$217,10,FALSE)="","",VLOOKUP(A41,'DB（シナリオ）'!$A$2:$R$217,10,FALSE))</f>
        <v>社内におり、無事</v>
      </c>
      <c r="K41" s="21" t="str">
        <f>IF(VLOOKUP(A41,'DB（シナリオ）'!$A$2:$R$217,11,FALSE)="","",VLOOKUP(A41,'DB（シナリオ）'!$A$2:$R$217,11,FALSE))</f>
        <v>ひがしの市</v>
      </c>
      <c r="L41" s="21" t="str">
        <f>IF(VLOOKUP(A41,'DB（シナリオ）'!$A$2:$R$217,12,FALSE)="","",VLOOKUP(A41,'DB（シナリオ）'!$A$2:$R$217,12,FALSE))</f>
        <v>東西線あり駅</v>
      </c>
      <c r="M41" s="21">
        <f>IF(VLOOKUP(A41,'DB（シナリオ）'!$A$2:$R$217,13,FALSE)="","",VLOOKUP(A41,'DB（シナリオ）'!$A$2:$R$217,13,FALSE))</f>
        <v>5</v>
      </c>
      <c r="N41" s="21" t="str">
        <f>IF(VLOOKUP(A41,'DB（シナリオ）'!$A$2:$R$217,15,FALSE)="","",VLOOKUP(A41,'DB（シナリオ）'!$A$2:$R$217,15,FALSE))</f>
        <v>独身、一人暮らし</v>
      </c>
      <c r="O41" s="21" t="str">
        <f>IF(VLOOKUP(A41,'DB（シナリオ）'!$A$2:$R$217,16,FALSE)="","",VLOOKUP(A41,'DB（シナリオ）'!$A$2:$R$217,16,FALSE))</f>
        <v/>
      </c>
      <c r="P41" s="21" t="str">
        <f>IF(VLOOKUP(A41,'DB（シナリオ）'!$A$2:$R$217,17,FALSE)="","",VLOOKUP(A41,'DB（シナリオ）'!$A$2:$R$217,17,FALSE))</f>
        <v/>
      </c>
      <c r="Q41" s="26" t="str">
        <f>IF(VLOOKUP(A41,'DB（シナリオ）'!$A$2:$R$217,18,FALSE)="","",VLOOKUP(A41,'DB（シナリオ）'!$A$2:$R$217,18,FALSE))</f>
        <v/>
      </c>
    </row>
    <row r="42" spans="1:17" ht="56.25" customHeight="1" x14ac:dyDescent="0.2">
      <c r="A42" s="21">
        <f t="shared" si="0"/>
        <v>141</v>
      </c>
      <c r="B42" s="21" t="str">
        <f>IF(VLOOKUP(A42,'DB（シナリオ）'!$A$2:$R$217,2,FALSE)="","",VLOOKUP(A42,'DB（シナリオ）'!$A$2:$R$217,2,FALSE))</f>
        <v>情報技術部</v>
      </c>
      <c r="C42" s="22" t="str">
        <f>IF(VLOOKUP(A42,'DB（シナリオ）'!$A$2:$R$217,3,FALSE)="","",VLOOKUP(A42,'DB（シナリオ）'!$A$2:$R$217,3,FALSE))</f>
        <v>情報技術課</v>
      </c>
      <c r="D42" s="21" t="str">
        <f>IF(VLOOKUP(A42,'DB（シナリオ）'!$A$2:$R$217,4,FALSE)="","",VLOOKUP(A42,'DB（シナリオ）'!$A$2:$R$217,4,FALSE))</f>
        <v/>
      </c>
      <c r="E42" s="22" t="str">
        <f>IF(VLOOKUP(A42,'DB（シナリオ）'!$A$2:$R$217,5,FALSE)="","",VLOOKUP(A42,'DB（シナリオ）'!$A$2:$R$217,5,FALSE))</f>
        <v>劉</v>
      </c>
      <c r="F42" s="22" t="str">
        <f>IF(VLOOKUP(A42,'DB（シナリオ）'!$A$2:$R$217,6,FALSE)="","",VLOOKUP(A42,'DB（シナリオ）'!$A$2:$R$217,6,FALSE))</f>
        <v>男</v>
      </c>
      <c r="G42" s="22">
        <f>IF(VLOOKUP(A42,'DB（シナリオ）'!$A$2:$R$217,7,FALSE)="","",VLOOKUP(A42,'DB（シナリオ）'!$A$2:$R$217,7,FALSE))</f>
        <v>40</v>
      </c>
      <c r="H42" s="45" t="str">
        <f>IF(VLOOKUP(A42,'DB（シナリオ）'!$A$2:$R$217,8,FALSE)="","",VLOOKUP(A42,'DB（シナリオ）'!$A$2:$R$217,8,FALSE))</f>
        <v>在館</v>
      </c>
      <c r="I42" s="21" t="str">
        <f>IF(VLOOKUP(A42,'DB（シナリオ）'!$A$2:$R$217,9,FALSE)="","",VLOOKUP(A42,'DB（シナリオ）'!$A$2:$R$217,9,FALSE))</f>
        <v>中国法人からの出向者</v>
      </c>
      <c r="J42" s="22" t="str">
        <f>IF(VLOOKUP(A42,'DB（シナリオ）'!$A$2:$R$217,10,FALSE)="","",VLOOKUP(A42,'DB（シナリオ）'!$A$2:$R$217,10,FALSE))</f>
        <v>社内におり、無事</v>
      </c>
      <c r="K42" s="21" t="str">
        <f>IF(VLOOKUP(A42,'DB（シナリオ）'!$A$2:$R$217,11,FALSE)="","",VLOOKUP(A42,'DB（シナリオ）'!$A$2:$R$217,11,FALSE))</f>
        <v>はまべ市</v>
      </c>
      <c r="L42" s="21" t="str">
        <f>IF(VLOOKUP(A42,'DB（シナリオ）'!$A$2:$R$217,12,FALSE)="","",VLOOKUP(A42,'DB（シナリオ）'!$A$2:$R$217,12,FALSE))</f>
        <v>東西線かぶと駅</v>
      </c>
      <c r="M42" s="21">
        <f>IF(VLOOKUP(A42,'DB（シナリオ）'!$A$2:$R$217,13,FALSE)="","",VLOOKUP(A42,'DB（シナリオ）'!$A$2:$R$217,13,FALSE))</f>
        <v>30</v>
      </c>
      <c r="N42" s="21" t="str">
        <f>IF(VLOOKUP(A42,'DB（シナリオ）'!$A$2:$R$217,15,FALSE)="","",VLOOKUP(A42,'DB（シナリオ）'!$A$2:$R$217,15,FALSE))</f>
        <v>妻</v>
      </c>
      <c r="O42" s="21" t="str">
        <f>IF(VLOOKUP(A42,'DB（シナリオ）'!$A$2:$R$217,16,FALSE)="","",VLOOKUP(A42,'DB（シナリオ）'!$A$2:$R$217,16,FALSE))</f>
        <v>無事</v>
      </c>
      <c r="P42" s="21" t="str">
        <f>IF(VLOOKUP(A42,'DB（シナリオ）'!$A$2:$R$217,17,FALSE)="","",VLOOKUP(A42,'DB（シナリオ）'!$A$2:$R$217,17,FALSE))</f>
        <v>中国語（北京語）と日本語が話せる</v>
      </c>
      <c r="Q42" s="26" t="str">
        <f>IF(VLOOKUP(A42,'DB（シナリオ）'!$A$2:$R$217,18,FALSE)="","",VLOOKUP(A42,'DB（シナリオ）'!$A$2:$R$217,18,FALSE))</f>
        <v/>
      </c>
    </row>
    <row r="43" spans="1:17" ht="56.25" customHeight="1" x14ac:dyDescent="0.2">
      <c r="A43" s="21">
        <f t="shared" si="0"/>
        <v>142</v>
      </c>
      <c r="B43" s="21" t="str">
        <f>IF(VLOOKUP(A43,'DB（シナリオ）'!$A$2:$R$217,2,FALSE)="","",VLOOKUP(A43,'DB（シナリオ）'!$A$2:$R$217,2,FALSE))</f>
        <v>情報技術部</v>
      </c>
      <c r="C43" s="22" t="str">
        <f>IF(VLOOKUP(A43,'DB（シナリオ）'!$A$2:$R$217,3,FALSE)="","",VLOOKUP(A43,'DB（シナリオ）'!$A$2:$R$217,3,FALSE))</f>
        <v>情報技術課</v>
      </c>
      <c r="D43" s="21" t="str">
        <f>IF(VLOOKUP(A43,'DB（シナリオ）'!$A$2:$R$217,4,FALSE)="","",VLOOKUP(A43,'DB（シナリオ）'!$A$2:$R$217,4,FALSE))</f>
        <v/>
      </c>
      <c r="E43" s="22" t="str">
        <f>IF(VLOOKUP(A43,'DB（シナリオ）'!$A$2:$R$217,5,FALSE)="","",VLOOKUP(A43,'DB（シナリオ）'!$A$2:$R$217,5,FALSE))</f>
        <v>曹</v>
      </c>
      <c r="F43" s="22" t="str">
        <f>IF(VLOOKUP(A43,'DB（シナリオ）'!$A$2:$R$217,6,FALSE)="","",VLOOKUP(A43,'DB（シナリオ）'!$A$2:$R$217,6,FALSE))</f>
        <v>男</v>
      </c>
      <c r="G43" s="22">
        <f>IF(VLOOKUP(A43,'DB（シナリオ）'!$A$2:$R$217,7,FALSE)="","",VLOOKUP(A43,'DB（シナリオ）'!$A$2:$R$217,7,FALSE))</f>
        <v>39</v>
      </c>
      <c r="H43" s="45" t="str">
        <f>IF(VLOOKUP(A43,'DB（シナリオ）'!$A$2:$R$217,8,FALSE)="","",VLOOKUP(A43,'DB（シナリオ）'!$A$2:$R$217,8,FALSE))</f>
        <v>在館</v>
      </c>
      <c r="I43" s="21" t="str">
        <f>IF(VLOOKUP(A43,'DB（シナリオ）'!$A$2:$R$217,9,FALSE)="","",VLOOKUP(A43,'DB（シナリオ）'!$A$2:$R$217,9,FALSE))</f>
        <v>中国法人からの出向者</v>
      </c>
      <c r="J43" s="22" t="str">
        <f>IF(VLOOKUP(A43,'DB（シナリオ）'!$A$2:$R$217,10,FALSE)="","",VLOOKUP(A43,'DB（シナリオ）'!$A$2:$R$217,10,FALSE))</f>
        <v>社内におり、無事</v>
      </c>
      <c r="K43" s="21" t="str">
        <f>IF(VLOOKUP(A43,'DB（シナリオ）'!$A$2:$R$217,11,FALSE)="","",VLOOKUP(A43,'DB（シナリオ）'!$A$2:$R$217,11,FALSE))</f>
        <v>にしやま市</v>
      </c>
      <c r="L43" s="21" t="str">
        <f>IF(VLOOKUP(A43,'DB（シナリオ）'!$A$2:$R$217,12,FALSE)="","",VLOOKUP(A43,'DB（シナリオ）'!$A$2:$R$217,12,FALSE))</f>
        <v>東西線ばった駅</v>
      </c>
      <c r="M43" s="21">
        <f>IF(VLOOKUP(A43,'DB（シナリオ）'!$A$2:$R$217,13,FALSE)="","",VLOOKUP(A43,'DB（シナリオ）'!$A$2:$R$217,13,FALSE))</f>
        <v>25</v>
      </c>
      <c r="N43" s="21" t="str">
        <f>IF(VLOOKUP(A43,'DB（シナリオ）'!$A$2:$R$217,15,FALSE)="","",VLOOKUP(A43,'DB（シナリオ）'!$A$2:$R$217,15,FALSE))</f>
        <v>独身、一人暮らし</v>
      </c>
      <c r="O43" s="21" t="str">
        <f>IF(VLOOKUP(A43,'DB（シナリオ）'!$A$2:$R$217,16,FALSE)="","",VLOOKUP(A43,'DB（シナリオ）'!$A$2:$R$217,16,FALSE))</f>
        <v/>
      </c>
      <c r="P43" s="21" t="str">
        <f>IF(VLOOKUP(A43,'DB（シナリオ）'!$A$2:$R$217,17,FALSE)="","",VLOOKUP(A43,'DB（シナリオ）'!$A$2:$R$217,17,FALSE))</f>
        <v>中国語（北京語）と日本語が話せる</v>
      </c>
      <c r="Q43" s="26" t="str">
        <f>IF(VLOOKUP(A43,'DB（シナリオ）'!$A$2:$R$217,18,FALSE)="","",VLOOKUP(A43,'DB（シナリオ）'!$A$2:$R$217,18,FALSE))</f>
        <v/>
      </c>
    </row>
    <row r="44" spans="1:17" ht="56.25" customHeight="1" x14ac:dyDescent="0.2">
      <c r="A44" s="21">
        <f t="shared" si="0"/>
        <v>143</v>
      </c>
      <c r="B44" s="21" t="str">
        <f>IF(VLOOKUP(A44,'DB（シナリオ）'!$A$2:$R$217,2,FALSE)="","",VLOOKUP(A44,'DB（シナリオ）'!$A$2:$R$217,2,FALSE))</f>
        <v>情報技術部</v>
      </c>
      <c r="C44" s="22" t="str">
        <f>IF(VLOOKUP(A44,'DB（シナリオ）'!$A$2:$R$217,3,FALSE)="","",VLOOKUP(A44,'DB（シナリオ）'!$A$2:$R$217,3,FALSE))</f>
        <v>情報技術課</v>
      </c>
      <c r="D44" s="21" t="str">
        <f>IF(VLOOKUP(A44,'DB（シナリオ）'!$A$2:$R$217,4,FALSE)="","",VLOOKUP(A44,'DB（シナリオ）'!$A$2:$R$217,4,FALSE))</f>
        <v/>
      </c>
      <c r="E44" s="22" t="str">
        <f>IF(VLOOKUP(A44,'DB（シナリオ）'!$A$2:$R$217,5,FALSE)="","",VLOOKUP(A44,'DB（シナリオ）'!$A$2:$R$217,5,FALSE))</f>
        <v>孫</v>
      </c>
      <c r="F44" s="22" t="str">
        <f>IF(VLOOKUP(A44,'DB（シナリオ）'!$A$2:$R$217,6,FALSE)="","",VLOOKUP(A44,'DB（シナリオ）'!$A$2:$R$217,6,FALSE))</f>
        <v>女</v>
      </c>
      <c r="G44" s="22">
        <f>IF(VLOOKUP(A44,'DB（シナリオ）'!$A$2:$R$217,7,FALSE)="","",VLOOKUP(A44,'DB（シナリオ）'!$A$2:$R$217,7,FALSE))</f>
        <v>33</v>
      </c>
      <c r="H44" s="45" t="str">
        <f>IF(VLOOKUP(A44,'DB（シナリオ）'!$A$2:$R$217,8,FALSE)="","",VLOOKUP(A44,'DB（シナリオ）'!$A$2:$R$217,8,FALSE))</f>
        <v>在館</v>
      </c>
      <c r="I44" s="21" t="str">
        <f>IF(VLOOKUP(A44,'DB（シナリオ）'!$A$2:$R$217,9,FALSE)="","",VLOOKUP(A44,'DB（シナリオ）'!$A$2:$R$217,9,FALSE))</f>
        <v>中国法人からの出向者</v>
      </c>
      <c r="J44" s="22" t="str">
        <f>IF(VLOOKUP(A44,'DB（シナリオ）'!$A$2:$R$217,10,FALSE)="","",VLOOKUP(A44,'DB（シナリオ）'!$A$2:$R$217,10,FALSE))</f>
        <v>社内におり、無事</v>
      </c>
      <c r="K44" s="21" t="str">
        <f>IF(VLOOKUP(A44,'DB（シナリオ）'!$A$2:$R$217,11,FALSE)="","",VLOOKUP(A44,'DB（シナリオ）'!$A$2:$R$217,11,FALSE))</f>
        <v>はまべ市</v>
      </c>
      <c r="L44" s="21" t="str">
        <f>IF(VLOOKUP(A44,'DB（シナリオ）'!$A$2:$R$217,12,FALSE)="","",VLOOKUP(A44,'DB（シナリオ）'!$A$2:$R$217,12,FALSE))</f>
        <v>東西線かぶと駅</v>
      </c>
      <c r="M44" s="21">
        <f>IF(VLOOKUP(A44,'DB（シナリオ）'!$A$2:$R$217,13,FALSE)="","",VLOOKUP(A44,'DB（シナリオ）'!$A$2:$R$217,13,FALSE))</f>
        <v>30</v>
      </c>
      <c r="N44" s="21" t="str">
        <f>IF(VLOOKUP(A44,'DB（シナリオ）'!$A$2:$R$217,15,FALSE)="","",VLOOKUP(A44,'DB（シナリオ）'!$A$2:$R$217,15,FALSE))</f>
        <v>独身、一人暮らし</v>
      </c>
      <c r="O44" s="21" t="str">
        <f>IF(VLOOKUP(A44,'DB（シナリオ）'!$A$2:$R$217,16,FALSE)="","",VLOOKUP(A44,'DB（シナリオ）'!$A$2:$R$217,16,FALSE))</f>
        <v/>
      </c>
      <c r="P44" s="21" t="str">
        <f>IF(VLOOKUP(A44,'DB（シナリオ）'!$A$2:$R$217,17,FALSE)="","",VLOOKUP(A44,'DB（シナリオ）'!$A$2:$R$217,17,FALSE))</f>
        <v>中国語（北京語）と日本語が話せる</v>
      </c>
      <c r="Q44" s="26" t="str">
        <f>IF(VLOOKUP(A44,'DB（シナリオ）'!$A$2:$R$217,18,FALSE)="","",VLOOKUP(A44,'DB（シナリオ）'!$A$2:$R$217,18,FALSE))</f>
        <v/>
      </c>
    </row>
    <row r="45" spans="1:17" ht="56.25" customHeight="1" x14ac:dyDescent="0.2">
      <c r="A45" s="21">
        <f t="shared" si="0"/>
        <v>144</v>
      </c>
      <c r="B45" s="21" t="str">
        <f>IF(VLOOKUP(A45,'DB（シナリオ）'!$A$2:$R$217,2,FALSE)="","",VLOOKUP(A45,'DB（シナリオ）'!$A$2:$R$217,2,FALSE))</f>
        <v>営業部</v>
      </c>
      <c r="C45" s="22" t="str">
        <f>IF(VLOOKUP(A45,'DB（シナリオ）'!$A$2:$R$217,3,FALSE)="","",VLOOKUP(A45,'DB（シナリオ）'!$A$2:$R$217,3,FALSE))</f>
        <v/>
      </c>
      <c r="D45" s="21" t="str">
        <f>IF(VLOOKUP(A45,'DB（シナリオ）'!$A$2:$R$217,4,FALSE)="","",VLOOKUP(A45,'DB（シナリオ）'!$A$2:$R$217,4,FALSE))</f>
        <v>部長【対策本部】</v>
      </c>
      <c r="E45" s="22" t="str">
        <f>IF(VLOOKUP(A45,'DB（シナリオ）'!$A$2:$R$217,5,FALSE)="","",VLOOKUP(A45,'DB（シナリオ）'!$A$2:$R$217,5,FALSE))</f>
        <v>長谷川</v>
      </c>
      <c r="F45" s="22" t="str">
        <f>IF(VLOOKUP(A45,'DB（シナリオ）'!$A$2:$R$217,6,FALSE)="","",VLOOKUP(A45,'DB（シナリオ）'!$A$2:$R$217,6,FALSE))</f>
        <v>男</v>
      </c>
      <c r="G45" s="22">
        <f>IF(VLOOKUP(A45,'DB（シナリオ）'!$A$2:$R$217,7,FALSE)="","",VLOOKUP(A45,'DB（シナリオ）'!$A$2:$R$217,7,FALSE))</f>
        <v>56</v>
      </c>
      <c r="H45" s="45" t="s">
        <v>1689</v>
      </c>
      <c r="I45" s="21" t="str">
        <f>IF(VLOOKUP(A45,'DB（シナリオ）'!$A$2:$R$217,9,FALSE)="","",VLOOKUP(A45,'DB（シナリオ）'!$A$2:$R$217,9,FALSE))</f>
        <v/>
      </c>
      <c r="J45" s="22" t="s">
        <v>1691</v>
      </c>
      <c r="K45" s="21" t="str">
        <f>IF(VLOOKUP(A45,'DB（シナリオ）'!$A$2:$R$217,11,FALSE)="","",VLOOKUP(A45,'DB（シナリオ）'!$A$2:$R$217,11,FALSE))</f>
        <v>ひがしの市</v>
      </c>
      <c r="L45" s="21" t="str">
        <f>IF(VLOOKUP(A45,'DB（シナリオ）'!$A$2:$R$217,12,FALSE)="","",VLOOKUP(A45,'DB（シナリオ）'!$A$2:$R$217,12,FALSE))</f>
        <v>東西線クマ駅</v>
      </c>
      <c r="M45" s="21">
        <f>IF(VLOOKUP(A45,'DB（シナリオ）'!$A$2:$R$217,13,FALSE)="","",VLOOKUP(A45,'DB（シナリオ）'!$A$2:$R$217,13,FALSE))</f>
        <v>22</v>
      </c>
      <c r="N45" s="21" t="str">
        <f>IF(VLOOKUP(A45,'DB（シナリオ）'!$A$2:$R$217,15,FALSE)="","",VLOOKUP(A45,'DB（シナリオ）'!$A$2:$R$217,15,FALSE))</f>
        <v>妻、息子(20歳）、娘(16歳）</v>
      </c>
      <c r="O45" s="21" t="str">
        <f>IF(VLOOKUP(A45,'DB（シナリオ）'!$A$2:$R$217,16,FALSE)="","",VLOOKUP(A45,'DB（シナリオ）'!$A$2:$R$217,16,FALSE))</f>
        <v>全員無事</v>
      </c>
      <c r="P45" s="21" t="str">
        <f>IF(VLOOKUP(A45,'DB（シナリオ）'!$A$2:$R$217,17,FALSE)="","",VLOOKUP(A45,'DB（シナリオ）'!$A$2:$R$217,17,FALSE))</f>
        <v/>
      </c>
      <c r="Q45" s="26" t="str">
        <f>IF(VLOOKUP(A45,'DB（シナリオ）'!$A$2:$R$217,18,FALSE)="","",VLOOKUP(A45,'DB（シナリオ）'!$A$2:$R$217,18,FALSE))</f>
        <v/>
      </c>
    </row>
    <row r="46" spans="1:17" ht="56.25" customHeight="1" x14ac:dyDescent="0.2">
      <c r="A46" s="21">
        <f t="shared" si="0"/>
        <v>145</v>
      </c>
      <c r="B46" s="21" t="str">
        <f>IF(VLOOKUP(A46,'DB（シナリオ）'!$A$2:$R$217,2,FALSE)="","",VLOOKUP(A46,'DB（シナリオ）'!$A$2:$R$217,2,FALSE))</f>
        <v>営業部</v>
      </c>
      <c r="C46" s="22" t="str">
        <f>IF(VLOOKUP(A46,'DB（シナリオ）'!$A$2:$R$217,3,FALSE)="","",VLOOKUP(A46,'DB（シナリオ）'!$A$2:$R$217,3,FALSE))</f>
        <v>営業１課</v>
      </c>
      <c r="D46" s="21" t="str">
        <f>IF(VLOOKUP(A46,'DB（シナリオ）'!$A$2:$R$217,4,FALSE)="","",VLOOKUP(A46,'DB（シナリオ）'!$A$2:$R$217,4,FALSE))</f>
        <v>課長</v>
      </c>
      <c r="E46" s="22" t="str">
        <f>IF(VLOOKUP(A46,'DB（シナリオ）'!$A$2:$R$217,5,FALSE)="","",VLOOKUP(A46,'DB（シナリオ）'!$A$2:$R$217,5,FALSE))</f>
        <v>村上</v>
      </c>
      <c r="F46" s="22" t="str">
        <f>IF(VLOOKUP(A46,'DB（シナリオ）'!$A$2:$R$217,6,FALSE)="","",VLOOKUP(A46,'DB（シナリオ）'!$A$2:$R$217,6,FALSE))</f>
        <v>男</v>
      </c>
      <c r="G46" s="22">
        <f>IF(VLOOKUP(A46,'DB（シナリオ）'!$A$2:$R$217,7,FALSE)="","",VLOOKUP(A46,'DB（シナリオ）'!$A$2:$R$217,7,FALSE))</f>
        <v>52</v>
      </c>
      <c r="H46" s="45" t="str">
        <f>IF(VLOOKUP(A46,'DB（シナリオ）'!$A$2:$R$217,8,FALSE)="","",VLOOKUP(A46,'DB（シナリオ）'!$A$2:$R$217,8,FALSE))</f>
        <v>在館</v>
      </c>
      <c r="I46" s="21" t="str">
        <f>IF(VLOOKUP(A46,'DB（シナリオ）'!$A$2:$R$217,9,FALSE)="","",VLOOKUP(A46,'DB（シナリオ）'!$A$2:$R$217,9,FALSE))</f>
        <v/>
      </c>
      <c r="J46" s="22" t="str">
        <f>IF(VLOOKUP(A46,'DB（シナリオ）'!$A$2:$R$217,10,FALSE)="","",VLOOKUP(A46,'DB（シナリオ）'!$A$2:$R$217,10,FALSE))</f>
        <v>社内におり、無事</v>
      </c>
      <c r="K46" s="21" t="str">
        <f>IF(VLOOKUP(A46,'DB（シナリオ）'!$A$2:$R$217,11,FALSE)="","",VLOOKUP(A46,'DB（シナリオ）'!$A$2:$R$217,11,FALSE))</f>
        <v>はまべ市</v>
      </c>
      <c r="L46" s="21" t="str">
        <f>IF(VLOOKUP(A46,'DB（シナリオ）'!$A$2:$R$217,12,FALSE)="","",VLOOKUP(A46,'DB（シナリオ）'!$A$2:$R$217,12,FALSE))</f>
        <v>東西線かぶと駅</v>
      </c>
      <c r="M46" s="21">
        <f>IF(VLOOKUP(A46,'DB（シナリオ）'!$A$2:$R$217,13,FALSE)="","",VLOOKUP(A46,'DB（シナリオ）'!$A$2:$R$217,13,FALSE))</f>
        <v>30</v>
      </c>
      <c r="N46" s="21" t="str">
        <f>IF(VLOOKUP(A46,'DB（シナリオ）'!$A$2:$R$217,15,FALSE)="","",VLOOKUP(A46,'DB（シナリオ）'!$A$2:$R$217,15,FALSE))</f>
        <v>妻,息子(18歳)</v>
      </c>
      <c r="O46" s="21" t="str">
        <f>IF(VLOOKUP(A46,'DB（シナリオ）'!$A$2:$R$217,16,FALSE)="","",VLOOKUP(A46,'DB（シナリオ）'!$A$2:$R$217,16,FALSE))</f>
        <v>全員無事</v>
      </c>
      <c r="P46" s="21" t="str">
        <f>IF(VLOOKUP(A46,'DB（シナリオ）'!$A$2:$R$217,17,FALSE)="","",VLOOKUP(A46,'DB（シナリオ）'!$A$2:$R$217,17,FALSE))</f>
        <v/>
      </c>
      <c r="Q46" s="26" t="str">
        <f>IF(VLOOKUP(A46,'DB（シナリオ）'!$A$2:$R$217,18,FALSE)="","",VLOOKUP(A46,'DB（シナリオ）'!$A$2:$R$217,18,FALSE))</f>
        <v>糖尿病のため、1日3回（毎食後）処方薬を服用。</v>
      </c>
    </row>
    <row r="47" spans="1:17" ht="56.25" customHeight="1" x14ac:dyDescent="0.2">
      <c r="A47" s="21">
        <f t="shared" si="0"/>
        <v>146</v>
      </c>
      <c r="B47" s="21" t="str">
        <f>IF(VLOOKUP(A47,'DB（シナリオ）'!$A$2:$R$217,2,FALSE)="","",VLOOKUP(A47,'DB（シナリオ）'!$A$2:$R$217,2,FALSE))</f>
        <v>営業部</v>
      </c>
      <c r="C47" s="22" t="str">
        <f>IF(VLOOKUP(A47,'DB（シナリオ）'!$A$2:$R$217,3,FALSE)="","",VLOOKUP(A47,'DB（シナリオ）'!$A$2:$R$217,3,FALSE))</f>
        <v>営業１課</v>
      </c>
      <c r="D47" s="21" t="str">
        <f>IF(VLOOKUP(A47,'DB（シナリオ）'!$A$2:$R$217,4,FALSE)="","",VLOOKUP(A47,'DB（シナリオ）'!$A$2:$R$217,4,FALSE))</f>
        <v/>
      </c>
      <c r="E47" s="22" t="str">
        <f>IF(VLOOKUP(A47,'DB（シナリオ）'!$A$2:$R$217,5,FALSE)="","",VLOOKUP(A47,'DB（シナリオ）'!$A$2:$R$217,5,FALSE))</f>
        <v>近藤</v>
      </c>
      <c r="F47" s="22" t="str">
        <f>IF(VLOOKUP(A47,'DB（シナリオ）'!$A$2:$R$217,6,FALSE)="","",VLOOKUP(A47,'DB（シナリオ）'!$A$2:$R$217,6,FALSE))</f>
        <v>男</v>
      </c>
      <c r="G47" s="22">
        <f>IF(VLOOKUP(A47,'DB（シナリオ）'!$A$2:$R$217,7,FALSE)="","",VLOOKUP(A47,'DB（シナリオ）'!$A$2:$R$217,7,FALSE))</f>
        <v>50</v>
      </c>
      <c r="H47" s="45" t="str">
        <f>IF(VLOOKUP(A47,'DB（シナリオ）'!$A$2:$R$217,8,FALSE)="","",VLOOKUP(A47,'DB（シナリオ）'!$A$2:$R$217,8,FALSE))</f>
        <v>在館</v>
      </c>
      <c r="I47" s="21" t="str">
        <f>IF(VLOOKUP(A47,'DB（シナリオ）'!$A$2:$R$217,9,FALSE)="","",VLOOKUP(A47,'DB（シナリオ）'!$A$2:$R$217,9,FALSE))</f>
        <v>負傷</v>
      </c>
      <c r="J47" s="22" t="str">
        <f>IF(VLOOKUP(A47,'DB（シナリオ）'!$A$2:$R$217,10,FALSE)="","",VLOOKUP(A47,'DB（シナリオ）'!$A$2:$R$217,10,FALSE))</f>
        <v>社内におり、無事。棚からの落下物で打撲を受けるも、軽傷。</v>
      </c>
      <c r="K47" s="21" t="str">
        <f>IF(VLOOKUP(A47,'DB（シナリオ）'!$A$2:$R$217,11,FALSE)="","",VLOOKUP(A47,'DB（シナリオ）'!$A$2:$R$217,11,FALSE))</f>
        <v>にしやま市</v>
      </c>
      <c r="L47" s="21" t="str">
        <f>IF(VLOOKUP(A47,'DB（シナリオ）'!$A$2:$R$217,12,FALSE)="","",VLOOKUP(A47,'DB（シナリオ）'!$A$2:$R$217,12,FALSE))</f>
        <v>東西線てんとう駅</v>
      </c>
      <c r="M47" s="21">
        <f>IF(VLOOKUP(A47,'DB（シナリオ）'!$A$2:$R$217,13,FALSE)="","",VLOOKUP(A47,'DB（シナリオ）'!$A$2:$R$217,13,FALSE))</f>
        <v>10</v>
      </c>
      <c r="N47" s="21" t="str">
        <f>IF(VLOOKUP(A47,'DB（シナリオ）'!$A$2:$R$217,15,FALSE)="","",VLOOKUP(A47,'DB（シナリオ）'!$A$2:$R$217,15,FALSE))</f>
        <v>妻、娘(12歳）、息子(10歳)</v>
      </c>
      <c r="O47" s="21" t="str">
        <f>IF(VLOOKUP(A47,'DB（シナリオ）'!$A$2:$R$217,16,FALSE)="","",VLOOKUP(A47,'DB（シナリオ）'!$A$2:$R$217,16,FALSE))</f>
        <v>全員無事</v>
      </c>
      <c r="P47" s="21" t="str">
        <f>IF(VLOOKUP(A47,'DB（シナリオ）'!$A$2:$R$217,17,FALSE)="","",VLOOKUP(A47,'DB（シナリオ）'!$A$2:$R$217,17,FALSE))</f>
        <v/>
      </c>
      <c r="Q47" s="26" t="str">
        <f>IF(VLOOKUP(A47,'DB（シナリオ）'!$A$2:$R$217,18,FALSE)="","",VLOOKUP(A47,'DB（シナリオ）'!$A$2:$R$217,18,FALSE))</f>
        <v/>
      </c>
    </row>
    <row r="48" spans="1:17" ht="56.25" customHeight="1" x14ac:dyDescent="0.2">
      <c r="A48" s="21">
        <f t="shared" si="0"/>
        <v>147</v>
      </c>
      <c r="B48" s="21" t="str">
        <f>IF(VLOOKUP(A48,'DB（シナリオ）'!$A$2:$R$217,2,FALSE)="","",VLOOKUP(A48,'DB（シナリオ）'!$A$2:$R$217,2,FALSE))</f>
        <v>営業部</v>
      </c>
      <c r="C48" s="22" t="str">
        <f>IF(VLOOKUP(A48,'DB（シナリオ）'!$A$2:$R$217,3,FALSE)="","",VLOOKUP(A48,'DB（シナリオ）'!$A$2:$R$217,3,FALSE))</f>
        <v>営業１課</v>
      </c>
      <c r="D48" s="21" t="str">
        <f>IF(VLOOKUP(A48,'DB（シナリオ）'!$A$2:$R$217,4,FALSE)="","",VLOOKUP(A48,'DB（シナリオ）'!$A$2:$R$217,4,FALSE))</f>
        <v/>
      </c>
      <c r="E48" s="22" t="str">
        <f>IF(VLOOKUP(A48,'DB（シナリオ）'!$A$2:$R$217,5,FALSE)="","",VLOOKUP(A48,'DB（シナリオ）'!$A$2:$R$217,5,FALSE))</f>
        <v>石井</v>
      </c>
      <c r="F48" s="22" t="str">
        <f>IF(VLOOKUP(A48,'DB（シナリオ）'!$A$2:$R$217,6,FALSE)="","",VLOOKUP(A48,'DB（シナリオ）'!$A$2:$R$217,6,FALSE))</f>
        <v>男</v>
      </c>
      <c r="G48" s="22">
        <f>IF(VLOOKUP(A48,'DB（シナリオ）'!$A$2:$R$217,7,FALSE)="","",VLOOKUP(A48,'DB（シナリオ）'!$A$2:$R$217,7,FALSE))</f>
        <v>49</v>
      </c>
      <c r="H48" s="45" t="s">
        <v>1689</v>
      </c>
      <c r="I48" s="21" t="str">
        <f>IF(VLOOKUP(A48,'DB（シナリオ）'!$A$2:$R$217,9,FALSE)="","",VLOOKUP(A48,'DB（シナリオ）'!$A$2:$R$217,9,FALSE))</f>
        <v/>
      </c>
      <c r="J48" s="22" t="s">
        <v>1691</v>
      </c>
      <c r="K48" s="21" t="str">
        <f>IF(VLOOKUP(A48,'DB（シナリオ）'!$A$2:$R$217,11,FALSE)="","",VLOOKUP(A48,'DB（シナリオ）'!$A$2:$R$217,11,FALSE))</f>
        <v>ひがしの市</v>
      </c>
      <c r="L48" s="21" t="str">
        <f>IF(VLOOKUP(A48,'DB（シナリオ）'!$A$2:$R$217,12,FALSE)="","",VLOOKUP(A48,'DB（シナリオ）'!$A$2:$R$217,12,FALSE))</f>
        <v>南北線あじ駅</v>
      </c>
      <c r="M48" s="21">
        <f>IF(VLOOKUP(A48,'DB（シナリオ）'!$A$2:$R$217,13,FALSE)="","",VLOOKUP(A48,'DB（シナリオ）'!$A$2:$R$217,13,FALSE))</f>
        <v>5</v>
      </c>
      <c r="N48" s="21" t="str">
        <f>IF(VLOOKUP(A48,'DB（シナリオ）'!$A$2:$R$217,15,FALSE)="","",VLOOKUP(A48,'DB（シナリオ）'!$A$2:$R$217,15,FALSE))</f>
        <v>妻、娘(20歳）、娘(16歳）</v>
      </c>
      <c r="O48" s="21" t="str">
        <f>IF(VLOOKUP(A48,'DB（シナリオ）'!$A$2:$R$217,16,FALSE)="","",VLOOKUP(A48,'DB（シナリオ）'!$A$2:$R$217,16,FALSE))</f>
        <v>全員無事</v>
      </c>
      <c r="P48" s="21" t="str">
        <f>IF(VLOOKUP(A48,'DB（シナリオ）'!$A$2:$R$217,17,FALSE)="","",VLOOKUP(A48,'DB（シナリオ）'!$A$2:$R$217,17,FALSE))</f>
        <v/>
      </c>
      <c r="Q48" s="26" t="str">
        <f>IF(VLOOKUP(A48,'DB（シナリオ）'!$A$2:$R$217,18,FALSE)="","",VLOOKUP(A48,'DB（シナリオ）'!$A$2:$R$217,18,FALSE))</f>
        <v/>
      </c>
    </row>
    <row r="49" spans="1:17" ht="56.25" customHeight="1" x14ac:dyDescent="0.2">
      <c r="A49" s="21">
        <f t="shared" si="0"/>
        <v>148</v>
      </c>
      <c r="B49" s="21" t="str">
        <f>IF(VLOOKUP(A49,'DB（シナリオ）'!$A$2:$R$217,2,FALSE)="","",VLOOKUP(A49,'DB（シナリオ）'!$A$2:$R$217,2,FALSE))</f>
        <v>営業部</v>
      </c>
      <c r="C49" s="22" t="str">
        <f>IF(VLOOKUP(A49,'DB（シナリオ）'!$A$2:$R$217,3,FALSE)="","",VLOOKUP(A49,'DB（シナリオ）'!$A$2:$R$217,3,FALSE))</f>
        <v>営業１課</v>
      </c>
      <c r="D49" s="21" t="str">
        <f>IF(VLOOKUP(A49,'DB（シナリオ）'!$A$2:$R$217,4,FALSE)="","",VLOOKUP(A49,'DB（シナリオ）'!$A$2:$R$217,4,FALSE))</f>
        <v/>
      </c>
      <c r="E49" s="22" t="str">
        <f>IF(VLOOKUP(A49,'DB（シナリオ）'!$A$2:$R$217,5,FALSE)="","",VLOOKUP(A49,'DB（シナリオ）'!$A$2:$R$217,5,FALSE))</f>
        <v>坂本</v>
      </c>
      <c r="F49" s="22" t="str">
        <f>IF(VLOOKUP(A49,'DB（シナリオ）'!$A$2:$R$217,6,FALSE)="","",VLOOKUP(A49,'DB（シナリオ）'!$A$2:$R$217,6,FALSE))</f>
        <v>男</v>
      </c>
      <c r="G49" s="22">
        <f>IF(VLOOKUP(A49,'DB（シナリオ）'!$A$2:$R$217,7,FALSE)="","",VLOOKUP(A49,'DB（シナリオ）'!$A$2:$R$217,7,FALSE))</f>
        <v>48</v>
      </c>
      <c r="H49" s="45" t="str">
        <f>IF(VLOOKUP(A49,'DB（シナリオ）'!$A$2:$R$217,8,FALSE)="","",VLOOKUP(A49,'DB（シナリオ）'!$A$2:$R$217,8,FALSE))</f>
        <v>休暇・欠勤</v>
      </c>
      <c r="I49" s="21" t="str">
        <f>IF(VLOOKUP(A49,'DB（シナリオ）'!$A$2:$R$217,9,FALSE)="","",VLOOKUP(A49,'DB（シナリオ）'!$A$2:$R$217,9,FALSE))</f>
        <v/>
      </c>
      <c r="J49" s="22" t="str">
        <f>IF(VLOOKUP(A49,'DB（シナリオ）'!$A$2:$R$217,10,FALSE)="","",VLOOKUP(A49,'DB（シナリオ）'!$A$2:$R$217,10,FALSE))</f>
        <v>自宅で被災、足を複雑骨折。病院に搬送されたとの連絡あり。</v>
      </c>
      <c r="K49" s="21" t="str">
        <f>IF(VLOOKUP(A49,'DB（シナリオ）'!$A$2:$R$217,11,FALSE)="","",VLOOKUP(A49,'DB（シナリオ）'!$A$2:$R$217,11,FALSE))</f>
        <v>ひがしの市</v>
      </c>
      <c r="L49" s="21" t="str">
        <f>IF(VLOOKUP(A49,'DB（シナリオ）'!$A$2:$R$217,12,FALSE)="","",VLOOKUP(A49,'DB（シナリオ）'!$A$2:$R$217,12,FALSE))</f>
        <v>東西線リス駅</v>
      </c>
      <c r="M49" s="21">
        <f>IF(VLOOKUP(A49,'DB（シナリオ）'!$A$2:$R$217,13,FALSE)="","",VLOOKUP(A49,'DB（シナリオ）'!$A$2:$R$217,13,FALSE))</f>
        <v>5</v>
      </c>
      <c r="N49" s="21" t="str">
        <f>IF(VLOOKUP(A49,'DB（シナリオ）'!$A$2:$R$217,15,FALSE)="","",VLOOKUP(A49,'DB（シナリオ）'!$A$2:$R$217,15,FALSE))</f>
        <v>妻</v>
      </c>
      <c r="O49" s="21" t="str">
        <f>IF(VLOOKUP(A49,'DB（シナリオ）'!$A$2:$R$217,16,FALSE)="","",VLOOKUP(A49,'DB（シナリオ）'!$A$2:$R$217,16,FALSE))</f>
        <v>妻は無事だが、自身は重症</v>
      </c>
      <c r="P49" s="21" t="str">
        <f>IF(VLOOKUP(A49,'DB（シナリオ）'!$A$2:$R$217,17,FALSE)="","",VLOOKUP(A49,'DB（シナリオ）'!$A$2:$R$217,17,FALSE))</f>
        <v/>
      </c>
      <c r="Q49" s="26" t="str">
        <f>IF(VLOOKUP(A49,'DB（シナリオ）'!$A$2:$R$217,18,FALSE)="","",VLOOKUP(A49,'DB（シナリオ）'!$A$2:$R$217,18,FALSE))</f>
        <v/>
      </c>
    </row>
    <row r="50" spans="1:17" ht="56.25" customHeight="1" x14ac:dyDescent="0.2">
      <c r="A50" s="21">
        <f t="shared" si="0"/>
        <v>149</v>
      </c>
      <c r="B50" s="21" t="str">
        <f>IF(VLOOKUP(A50,'DB（シナリオ）'!$A$2:$R$217,2,FALSE)="","",VLOOKUP(A50,'DB（シナリオ）'!$A$2:$R$217,2,FALSE))</f>
        <v>営業部</v>
      </c>
      <c r="C50" s="22" t="str">
        <f>IF(VLOOKUP(A50,'DB（シナリオ）'!$A$2:$R$217,3,FALSE)="","",VLOOKUP(A50,'DB（シナリオ）'!$A$2:$R$217,3,FALSE))</f>
        <v>営業１課</v>
      </c>
      <c r="D50" s="21" t="str">
        <f>IF(VLOOKUP(A50,'DB（シナリオ）'!$A$2:$R$217,4,FALSE)="","",VLOOKUP(A50,'DB（シナリオ）'!$A$2:$R$217,4,FALSE))</f>
        <v/>
      </c>
      <c r="E50" s="22" t="str">
        <f>IF(VLOOKUP(A50,'DB（シナリオ）'!$A$2:$R$217,5,FALSE)="","",VLOOKUP(A50,'DB（シナリオ）'!$A$2:$R$217,5,FALSE))</f>
        <v>遠藤</v>
      </c>
      <c r="F50" s="22" t="str">
        <f>IF(VLOOKUP(A50,'DB（シナリオ）'!$A$2:$R$217,6,FALSE)="","",VLOOKUP(A50,'DB（シナリオ）'!$A$2:$R$217,6,FALSE))</f>
        <v>男</v>
      </c>
      <c r="G50" s="22">
        <f>IF(VLOOKUP(A50,'DB（シナリオ）'!$A$2:$R$217,7,FALSE)="","",VLOOKUP(A50,'DB（シナリオ）'!$A$2:$R$217,7,FALSE))</f>
        <v>44</v>
      </c>
      <c r="H50" s="45" t="str">
        <f>IF(VLOOKUP(A50,'DB（シナリオ）'!$A$2:$R$217,8,FALSE)="","",VLOOKUP(A50,'DB（シナリオ）'!$A$2:$R$217,8,FALSE))</f>
        <v>在館</v>
      </c>
      <c r="I50" s="21" t="str">
        <f>IF(VLOOKUP(A50,'DB（シナリオ）'!$A$2:$R$217,9,FALSE)="","",VLOOKUP(A50,'DB（シナリオ）'!$A$2:$R$217,9,FALSE))</f>
        <v/>
      </c>
      <c r="J50" s="22" t="str">
        <f>IF(VLOOKUP(A50,'DB（シナリオ）'!$A$2:$R$217,10,FALSE)="","",VLOOKUP(A50,'DB（シナリオ）'!$A$2:$R$217,10,FALSE))</f>
        <v>社内におり、無事</v>
      </c>
      <c r="K50" s="21" t="str">
        <f>IF(VLOOKUP(A50,'DB（シナリオ）'!$A$2:$R$217,11,FALSE)="","",VLOOKUP(A50,'DB（シナリオ）'!$A$2:$R$217,11,FALSE))</f>
        <v>にしやま市</v>
      </c>
      <c r="L50" s="21" t="str">
        <f>IF(VLOOKUP(A50,'DB（シナリオ）'!$A$2:$R$217,12,FALSE)="","",VLOOKUP(A50,'DB（シナリオ）'!$A$2:$R$217,12,FALSE))</f>
        <v>東西線こおろぎ駅</v>
      </c>
      <c r="M50" s="21">
        <f>IF(VLOOKUP(A50,'DB（シナリオ）'!$A$2:$R$217,13,FALSE)="","",VLOOKUP(A50,'DB（シナリオ）'!$A$2:$R$217,13,FALSE))</f>
        <v>20</v>
      </c>
      <c r="N50" s="21" t="str">
        <f>IF(VLOOKUP(A50,'DB（シナリオ）'!$A$2:$R$217,15,FALSE)="","",VLOOKUP(A50,'DB（シナリオ）'!$A$2:$R$217,15,FALSE))</f>
        <v>父（75歳）、母（70歳）と同居</v>
      </c>
      <c r="O50" s="21" t="str">
        <f>IF(VLOOKUP(A50,'DB（シナリオ）'!$A$2:$R$217,16,FALSE)="","",VLOOKUP(A50,'DB（シナリオ）'!$A$2:$R$217,16,FALSE))</f>
        <v>両親とも連絡不通</v>
      </c>
      <c r="P50" s="21" t="str">
        <f>IF(VLOOKUP(A50,'DB（シナリオ）'!$A$2:$R$217,17,FALSE)="","",VLOOKUP(A50,'DB（シナリオ）'!$A$2:$R$217,17,FALSE))</f>
        <v/>
      </c>
      <c r="Q50" s="26" t="str">
        <f>IF(VLOOKUP(A50,'DB（シナリオ）'!$A$2:$R$217,18,FALSE)="","",VLOOKUP(A50,'DB（シナリオ）'!$A$2:$R$217,18,FALSE))</f>
        <v>母親(70)は足が弱く、走ったり長く歩くことはできない。</v>
      </c>
    </row>
    <row r="51" spans="1:17" ht="56.25" customHeight="1" x14ac:dyDescent="0.2">
      <c r="A51" s="21">
        <f t="shared" si="0"/>
        <v>150</v>
      </c>
      <c r="B51" s="21" t="str">
        <f>IF(VLOOKUP(A51,'DB（シナリオ）'!$A$2:$R$217,2,FALSE)="","",VLOOKUP(A51,'DB（シナリオ）'!$A$2:$R$217,2,FALSE))</f>
        <v>営業部</v>
      </c>
      <c r="C51" s="22" t="str">
        <f>IF(VLOOKUP(A51,'DB（シナリオ）'!$A$2:$R$217,3,FALSE)="","",VLOOKUP(A51,'DB（シナリオ）'!$A$2:$R$217,3,FALSE))</f>
        <v>営業１課</v>
      </c>
      <c r="D51" s="21" t="str">
        <f>IF(VLOOKUP(A51,'DB（シナリオ）'!$A$2:$R$217,4,FALSE)="","",VLOOKUP(A51,'DB（シナリオ）'!$A$2:$R$217,4,FALSE))</f>
        <v/>
      </c>
      <c r="E51" s="22" t="str">
        <f>IF(VLOOKUP(A51,'DB（シナリオ）'!$A$2:$R$217,5,FALSE)="","",VLOOKUP(A51,'DB（シナリオ）'!$A$2:$R$217,5,FALSE))</f>
        <v>青木</v>
      </c>
      <c r="F51" s="22" t="str">
        <f>IF(VLOOKUP(A51,'DB（シナリオ）'!$A$2:$R$217,6,FALSE)="","",VLOOKUP(A51,'DB（シナリオ）'!$A$2:$R$217,6,FALSE))</f>
        <v>男</v>
      </c>
      <c r="G51" s="22">
        <f>IF(VLOOKUP(A51,'DB（シナリオ）'!$A$2:$R$217,7,FALSE)="","",VLOOKUP(A51,'DB（シナリオ）'!$A$2:$R$217,7,FALSE))</f>
        <v>40</v>
      </c>
      <c r="H51" s="45" t="str">
        <f>IF(VLOOKUP(A51,'DB（シナリオ）'!$A$2:$R$217,8,FALSE)="","",VLOOKUP(A51,'DB（シナリオ）'!$A$2:$R$217,8,FALSE))</f>
        <v>在館</v>
      </c>
      <c r="I51" s="21" t="str">
        <f>IF(VLOOKUP(A51,'DB（シナリオ）'!$A$2:$R$217,9,FALSE)="","",VLOOKUP(A51,'DB（シナリオ）'!$A$2:$R$217,9,FALSE))</f>
        <v/>
      </c>
      <c r="J51" s="22" t="str">
        <f>IF(VLOOKUP(A51,'DB（シナリオ）'!$A$2:$R$217,10,FALSE)="","",VLOOKUP(A51,'DB（シナリオ）'!$A$2:$R$217,10,FALSE))</f>
        <v>社内におり、無事</v>
      </c>
      <c r="K51" s="21" t="str">
        <f>IF(VLOOKUP(A51,'DB（シナリオ）'!$A$2:$R$217,11,FALSE)="","",VLOOKUP(A51,'DB（シナリオ）'!$A$2:$R$217,11,FALSE))</f>
        <v>ひがしの市</v>
      </c>
      <c r="L51" s="21" t="str">
        <f>IF(VLOOKUP(A51,'DB（シナリオ）'!$A$2:$R$217,12,FALSE)="","",VLOOKUP(A51,'DB（シナリオ）'!$A$2:$R$217,12,FALSE))</f>
        <v>南北線かつお駅</v>
      </c>
      <c r="M51" s="21">
        <f>IF(VLOOKUP(A51,'DB（シナリオ）'!$A$2:$R$217,13,FALSE)="","",VLOOKUP(A51,'DB（シナリオ）'!$A$2:$R$217,13,FALSE))</f>
        <v>11</v>
      </c>
      <c r="N51" s="21" t="str">
        <f>IF(VLOOKUP(A51,'DB（シナリオ）'!$A$2:$R$217,15,FALSE)="","",VLOOKUP(A51,'DB（シナリオ）'!$A$2:$R$217,15,FALSE))</f>
        <v>妻、息子(10歳）</v>
      </c>
      <c r="O51" s="21" t="str">
        <f>IF(VLOOKUP(A51,'DB（シナリオ）'!$A$2:$R$217,16,FALSE)="","",VLOOKUP(A51,'DB（シナリオ）'!$A$2:$R$217,16,FALSE))</f>
        <v>全員無事</v>
      </c>
      <c r="P51" s="21" t="str">
        <f>IF(VLOOKUP(A51,'DB（シナリオ）'!$A$2:$R$217,17,FALSE)="","",VLOOKUP(A51,'DB（シナリオ）'!$A$2:$R$217,17,FALSE))</f>
        <v/>
      </c>
      <c r="Q51" s="26" t="str">
        <f>IF(VLOOKUP(A51,'DB（シナリオ）'!$A$2:$R$217,18,FALSE)="","",VLOOKUP(A51,'DB（シナリオ）'!$A$2:$R$217,18,FALSE))</f>
        <v/>
      </c>
    </row>
    <row r="52" spans="1:17" ht="56.25" customHeight="1" x14ac:dyDescent="0.2">
      <c r="A52" s="21">
        <f t="shared" si="0"/>
        <v>151</v>
      </c>
      <c r="B52" s="21" t="str">
        <f>IF(VLOOKUP(A52,'DB（シナリオ）'!$A$2:$R$217,2,FALSE)="","",VLOOKUP(A52,'DB（シナリオ）'!$A$2:$R$217,2,FALSE))</f>
        <v>営業部</v>
      </c>
      <c r="C52" s="22" t="str">
        <f>IF(VLOOKUP(A52,'DB（シナリオ）'!$A$2:$R$217,3,FALSE)="","",VLOOKUP(A52,'DB（シナリオ）'!$A$2:$R$217,3,FALSE))</f>
        <v>営業１課</v>
      </c>
      <c r="D52" s="21" t="str">
        <f>IF(VLOOKUP(A52,'DB（シナリオ）'!$A$2:$R$217,4,FALSE)="","",VLOOKUP(A52,'DB（シナリオ）'!$A$2:$R$217,4,FALSE))</f>
        <v/>
      </c>
      <c r="E52" s="22" t="str">
        <f>IF(VLOOKUP(A52,'DB（シナリオ）'!$A$2:$R$217,5,FALSE)="","",VLOOKUP(A52,'DB（シナリオ）'!$A$2:$R$217,5,FALSE))</f>
        <v>藤井</v>
      </c>
      <c r="F52" s="22" t="str">
        <f>IF(VLOOKUP(A52,'DB（シナリオ）'!$A$2:$R$217,6,FALSE)="","",VLOOKUP(A52,'DB（シナリオ）'!$A$2:$R$217,6,FALSE))</f>
        <v>女</v>
      </c>
      <c r="G52" s="22">
        <f>IF(VLOOKUP(A52,'DB（シナリオ）'!$A$2:$R$217,7,FALSE)="","",VLOOKUP(A52,'DB（シナリオ）'!$A$2:$R$217,7,FALSE))</f>
        <v>39</v>
      </c>
      <c r="H52" s="45" t="str">
        <f>IF(VLOOKUP(A52,'DB（シナリオ）'!$A$2:$R$217,8,FALSE)="","",VLOOKUP(A52,'DB（シナリオ）'!$A$2:$R$217,8,FALSE))</f>
        <v>在館</v>
      </c>
      <c r="I52" s="21" t="str">
        <f>IF(VLOOKUP(A52,'DB（シナリオ）'!$A$2:$R$217,9,FALSE)="","",VLOOKUP(A52,'DB（シナリオ）'!$A$2:$R$217,9,FALSE))</f>
        <v/>
      </c>
      <c r="J52" s="22" t="str">
        <f>IF(VLOOKUP(A52,'DB（シナリオ）'!$A$2:$R$217,10,FALSE)="","",VLOOKUP(A52,'DB（シナリオ）'!$A$2:$R$217,10,FALSE))</f>
        <v>社内におり、無事</v>
      </c>
      <c r="K52" s="21" t="str">
        <f>IF(VLOOKUP(A52,'DB（シナリオ）'!$A$2:$R$217,11,FALSE)="","",VLOOKUP(A52,'DB（シナリオ）'!$A$2:$R$217,11,FALSE))</f>
        <v>ひがしの市</v>
      </c>
      <c r="L52" s="21" t="str">
        <f>IF(VLOOKUP(A52,'DB（シナリオ）'!$A$2:$R$217,12,FALSE)="","",VLOOKUP(A52,'DB（シナリオ）'!$A$2:$R$217,12,FALSE))</f>
        <v>南北線ミカン駅</v>
      </c>
      <c r="M52" s="21">
        <f>IF(VLOOKUP(A52,'DB（シナリオ）'!$A$2:$R$217,13,FALSE)="","",VLOOKUP(A52,'DB（シナリオ）'!$A$2:$R$217,13,FALSE))</f>
        <v>8</v>
      </c>
      <c r="N52" s="21" t="str">
        <f>IF(VLOOKUP(A52,'DB（シナリオ）'!$A$2:$R$217,15,FALSE)="","",VLOOKUP(A52,'DB（シナリオ）'!$A$2:$R$217,15,FALSE))</f>
        <v>夫、娘(10歳）、息子(8歳）</v>
      </c>
      <c r="O52" s="21" t="str">
        <f>IF(VLOOKUP(A52,'DB（シナリオ）'!$A$2:$R$217,16,FALSE)="","",VLOOKUP(A52,'DB（シナリオ）'!$A$2:$R$217,16,FALSE))</f>
        <v>全員無事</v>
      </c>
      <c r="P52" s="21" t="str">
        <f>IF(VLOOKUP(A52,'DB（シナリオ）'!$A$2:$R$217,17,FALSE)="","",VLOOKUP(A52,'DB（シナリオ）'!$A$2:$R$217,17,FALSE))</f>
        <v>カナダからの帰国子女。英語、フランス語が堪能。</v>
      </c>
      <c r="Q52" s="26" t="str">
        <f>IF(VLOOKUP(A52,'DB（シナリオ）'!$A$2:$R$217,18,FALSE)="","",VLOOKUP(A52,'DB（シナリオ）'!$A$2:$R$217,18,FALSE))</f>
        <v/>
      </c>
    </row>
    <row r="53" spans="1:17" ht="56.25" customHeight="1" x14ac:dyDescent="0.2">
      <c r="A53" s="21">
        <f t="shared" si="0"/>
        <v>152</v>
      </c>
      <c r="B53" s="21" t="str">
        <f>IF(VLOOKUP(A53,'DB（シナリオ）'!$A$2:$R$217,2,FALSE)="","",VLOOKUP(A53,'DB（シナリオ）'!$A$2:$R$217,2,FALSE))</f>
        <v>営業部</v>
      </c>
      <c r="C53" s="22" t="str">
        <f>IF(VLOOKUP(A53,'DB（シナリオ）'!$A$2:$R$217,3,FALSE)="","",VLOOKUP(A53,'DB（シナリオ）'!$A$2:$R$217,3,FALSE))</f>
        <v>営業１課</v>
      </c>
      <c r="D53" s="21" t="str">
        <f>IF(VLOOKUP(A53,'DB（シナリオ）'!$A$2:$R$217,4,FALSE)="","",VLOOKUP(A53,'DB（シナリオ）'!$A$2:$R$217,4,FALSE))</f>
        <v/>
      </c>
      <c r="E53" s="22" t="str">
        <f>IF(VLOOKUP(A53,'DB（シナリオ）'!$A$2:$R$217,5,FALSE)="","",VLOOKUP(A53,'DB（シナリオ）'!$A$2:$R$217,5,FALSE))</f>
        <v>西村</v>
      </c>
      <c r="F53" s="22" t="str">
        <f>IF(VLOOKUP(A53,'DB（シナリオ）'!$A$2:$R$217,6,FALSE)="","",VLOOKUP(A53,'DB（シナリオ）'!$A$2:$R$217,6,FALSE))</f>
        <v>女</v>
      </c>
      <c r="G53" s="22">
        <f>IF(VLOOKUP(A53,'DB（シナリオ）'!$A$2:$R$217,7,FALSE)="","",VLOOKUP(A53,'DB（シナリオ）'!$A$2:$R$217,7,FALSE))</f>
        <v>35</v>
      </c>
      <c r="H53" s="45" t="s">
        <v>1689</v>
      </c>
      <c r="I53" s="21" t="str">
        <f>IF(VLOOKUP(A53,'DB（シナリオ）'!$A$2:$R$217,9,FALSE)="","",VLOOKUP(A53,'DB（シナリオ）'!$A$2:$R$217,9,FALSE))</f>
        <v/>
      </c>
      <c r="J53" s="22" t="s">
        <v>1691</v>
      </c>
      <c r="K53" s="21" t="str">
        <f>IF(VLOOKUP(A53,'DB（シナリオ）'!$A$2:$R$217,11,FALSE)="","",VLOOKUP(A53,'DB（シナリオ）'!$A$2:$R$217,11,FALSE))</f>
        <v>ひがしの市</v>
      </c>
      <c r="L53" s="21" t="str">
        <f>IF(VLOOKUP(A53,'DB（シナリオ）'!$A$2:$R$217,12,FALSE)="","",VLOOKUP(A53,'DB（シナリオ）'!$A$2:$R$217,12,FALSE))</f>
        <v>南北線リンゴ駅</v>
      </c>
      <c r="M53" s="21">
        <f>IF(VLOOKUP(A53,'DB（シナリオ）'!$A$2:$R$217,13,FALSE)="","",VLOOKUP(A53,'DB（シナリオ）'!$A$2:$R$217,13,FALSE))</f>
        <v>12</v>
      </c>
      <c r="N53" s="21" t="str">
        <f>IF(VLOOKUP(A53,'DB（シナリオ）'!$A$2:$R$217,15,FALSE)="","",VLOOKUP(A53,'DB（シナリオ）'!$A$2:$R$217,15,FALSE))</f>
        <v>夫、息子（18歳）</v>
      </c>
      <c r="O53" s="21" t="str">
        <f>IF(VLOOKUP(A53,'DB（シナリオ）'!$A$2:$R$217,16,FALSE)="","",VLOOKUP(A53,'DB（シナリオ）'!$A$2:$R$217,16,FALSE))</f>
        <v>全員無事</v>
      </c>
      <c r="P53" s="21" t="str">
        <f>IF(VLOOKUP(A53,'DB（シナリオ）'!$A$2:$R$217,17,FALSE)="","",VLOOKUP(A53,'DB（シナリオ）'!$A$2:$R$217,17,FALSE))</f>
        <v/>
      </c>
      <c r="Q53" s="26" t="str">
        <f>IF(VLOOKUP(A53,'DB（シナリオ）'!$A$2:$R$217,18,FALSE)="","",VLOOKUP(A53,'DB（シナリオ）'!$A$2:$R$217,18,FALSE))</f>
        <v/>
      </c>
    </row>
    <row r="54" spans="1:17" ht="56.25" customHeight="1" x14ac:dyDescent="0.2">
      <c r="A54" s="21">
        <f t="shared" si="0"/>
        <v>153</v>
      </c>
      <c r="B54" s="21" t="str">
        <f>IF(VLOOKUP(A54,'DB（シナリオ）'!$A$2:$R$217,2,FALSE)="","",VLOOKUP(A54,'DB（シナリオ）'!$A$2:$R$217,2,FALSE))</f>
        <v>営業部</v>
      </c>
      <c r="C54" s="22" t="str">
        <f>IF(VLOOKUP(A54,'DB（シナリオ）'!$A$2:$R$217,3,FALSE)="","",VLOOKUP(A54,'DB（シナリオ）'!$A$2:$R$217,3,FALSE))</f>
        <v>営業１課</v>
      </c>
      <c r="D54" s="21" t="str">
        <f>IF(VLOOKUP(A54,'DB（シナリオ）'!$A$2:$R$217,4,FALSE)="","",VLOOKUP(A54,'DB（シナリオ）'!$A$2:$R$217,4,FALSE))</f>
        <v/>
      </c>
      <c r="E54" s="22" t="str">
        <f>IF(VLOOKUP(A54,'DB（シナリオ）'!$A$2:$R$217,5,FALSE)="","",VLOOKUP(A54,'DB（シナリオ）'!$A$2:$R$217,5,FALSE))</f>
        <v>福田</v>
      </c>
      <c r="F54" s="22" t="str">
        <f>IF(VLOOKUP(A54,'DB（シナリオ）'!$A$2:$R$217,6,FALSE)="","",VLOOKUP(A54,'DB（シナリオ）'!$A$2:$R$217,6,FALSE))</f>
        <v>女</v>
      </c>
      <c r="G54" s="22">
        <f>IF(VLOOKUP(A54,'DB（シナリオ）'!$A$2:$R$217,7,FALSE)="","",VLOOKUP(A54,'DB（シナリオ）'!$A$2:$R$217,7,FALSE))</f>
        <v>35</v>
      </c>
      <c r="H54" s="45" t="str">
        <f>IF(VLOOKUP(A54,'DB（シナリオ）'!$A$2:$R$217,8,FALSE)="","",VLOOKUP(A54,'DB（シナリオ）'!$A$2:$R$217,8,FALSE))</f>
        <v>在館</v>
      </c>
      <c r="I54" s="21" t="str">
        <f>IF(VLOOKUP(A54,'DB（シナリオ）'!$A$2:$R$217,9,FALSE)="","",VLOOKUP(A54,'DB（シナリオ）'!$A$2:$R$217,9,FALSE))</f>
        <v/>
      </c>
      <c r="J54" s="22" t="str">
        <f>IF(VLOOKUP(A54,'DB（シナリオ）'!$A$2:$R$217,10,FALSE)="","",VLOOKUP(A54,'DB（シナリオ）'!$A$2:$R$217,10,FALSE))</f>
        <v>社内におり、無事</v>
      </c>
      <c r="K54" s="21" t="str">
        <f>IF(VLOOKUP(A54,'DB（シナリオ）'!$A$2:$R$217,11,FALSE)="","",VLOOKUP(A54,'DB（シナリオ）'!$A$2:$R$217,11,FALSE))</f>
        <v>はまべ市</v>
      </c>
      <c r="L54" s="21" t="str">
        <f>IF(VLOOKUP(A54,'DB（シナリオ）'!$A$2:$R$217,12,FALSE)="","",VLOOKUP(A54,'DB（シナリオ）'!$A$2:$R$217,12,FALSE))</f>
        <v>東西線かぶと駅</v>
      </c>
      <c r="M54" s="21">
        <f>IF(VLOOKUP(A54,'DB（シナリオ）'!$A$2:$R$217,13,FALSE)="","",VLOOKUP(A54,'DB（シナリオ）'!$A$2:$R$217,13,FALSE))</f>
        <v>30</v>
      </c>
      <c r="N54" s="21" t="str">
        <f>IF(VLOOKUP(A54,'DB（シナリオ）'!$A$2:$R$217,15,FALSE)="","",VLOOKUP(A54,'DB（シナリオ）'!$A$2:$R$217,15,FALSE))</f>
        <v>夫、娘(5歳)</v>
      </c>
      <c r="O54" s="21" t="str">
        <f>IF(VLOOKUP(A54,'DB（シナリオ）'!$A$2:$R$217,16,FALSE)="","",VLOOKUP(A54,'DB（シナリオ）'!$A$2:$R$217,16,FALSE))</f>
        <v>全員無事</v>
      </c>
      <c r="P54" s="21" t="str">
        <f>IF(VLOOKUP(A54,'DB（シナリオ）'!$A$2:$R$217,17,FALSE)="","",VLOOKUP(A54,'DB（シナリオ）'!$A$2:$R$217,17,FALSE))</f>
        <v/>
      </c>
      <c r="Q54" s="26" t="str">
        <f>IF(VLOOKUP(A54,'DB（シナリオ）'!$A$2:$R$217,18,FALSE)="","",VLOOKUP(A54,'DB（シナリオ）'!$A$2:$R$217,18,FALSE))</f>
        <v/>
      </c>
    </row>
    <row r="55" spans="1:17" ht="56.25" customHeight="1" x14ac:dyDescent="0.2">
      <c r="A55" s="21">
        <f t="shared" si="0"/>
        <v>154</v>
      </c>
      <c r="B55" s="21" t="str">
        <f>IF(VLOOKUP(A55,'DB（シナリオ）'!$A$2:$R$217,2,FALSE)="","",VLOOKUP(A55,'DB（シナリオ）'!$A$2:$R$217,2,FALSE))</f>
        <v>営業部</v>
      </c>
      <c r="C55" s="22" t="str">
        <f>IF(VLOOKUP(A55,'DB（シナリオ）'!$A$2:$R$217,3,FALSE)="","",VLOOKUP(A55,'DB（シナリオ）'!$A$2:$R$217,3,FALSE))</f>
        <v>営業１課</v>
      </c>
      <c r="D55" s="21" t="str">
        <f>IF(VLOOKUP(A55,'DB（シナリオ）'!$A$2:$R$217,4,FALSE)="","",VLOOKUP(A55,'DB（シナリオ）'!$A$2:$R$217,4,FALSE))</f>
        <v/>
      </c>
      <c r="E55" s="22" t="str">
        <f>IF(VLOOKUP(A55,'DB（シナリオ）'!$A$2:$R$217,5,FALSE)="","",VLOOKUP(A55,'DB（シナリオ）'!$A$2:$R$217,5,FALSE))</f>
        <v>太田</v>
      </c>
      <c r="F55" s="22" t="str">
        <f>IF(VLOOKUP(A55,'DB（シナリオ）'!$A$2:$R$217,6,FALSE)="","",VLOOKUP(A55,'DB（シナリオ）'!$A$2:$R$217,6,FALSE))</f>
        <v>男</v>
      </c>
      <c r="G55" s="22">
        <f>IF(VLOOKUP(A55,'DB（シナリオ）'!$A$2:$R$217,7,FALSE)="","",VLOOKUP(A55,'DB（シナリオ）'!$A$2:$R$217,7,FALSE))</f>
        <v>30</v>
      </c>
      <c r="H55" s="45" t="s">
        <v>1689</v>
      </c>
      <c r="I55" s="21" t="str">
        <f>IF(VLOOKUP(A55,'DB（シナリオ）'!$A$2:$R$217,9,FALSE)="","",VLOOKUP(A55,'DB（シナリオ）'!$A$2:$R$217,9,FALSE))</f>
        <v/>
      </c>
      <c r="J55" s="22" t="s">
        <v>1692</v>
      </c>
      <c r="K55" s="21" t="str">
        <f>IF(VLOOKUP(A55,'DB（シナリオ）'!$A$2:$R$217,11,FALSE)="","",VLOOKUP(A55,'DB（シナリオ）'!$A$2:$R$217,11,FALSE))</f>
        <v>はまべ市</v>
      </c>
      <c r="L55" s="21" t="str">
        <f>IF(VLOOKUP(A55,'DB（シナリオ）'!$A$2:$R$217,12,FALSE)="","",VLOOKUP(A55,'DB（シナリオ）'!$A$2:$R$217,12,FALSE))</f>
        <v>南北線しゃち駅</v>
      </c>
      <c r="M55" s="21">
        <f>IF(VLOOKUP(A55,'DB（シナリオ）'!$A$2:$R$217,13,FALSE)="","",VLOOKUP(A55,'DB（シナリオ）'!$A$2:$R$217,13,FALSE))</f>
        <v>18</v>
      </c>
      <c r="N55" s="21" t="str">
        <f>IF(VLOOKUP(A55,'DB（シナリオ）'!$A$2:$R$217,15,FALSE)="","",VLOOKUP(A55,'DB（シナリオ）'!$A$2:$R$217,15,FALSE))</f>
        <v>妻</v>
      </c>
      <c r="O55" s="21" t="str">
        <f>IF(VLOOKUP(A55,'DB（シナリオ）'!$A$2:$R$217,16,FALSE)="","",VLOOKUP(A55,'DB（シナリオ）'!$A$2:$R$217,16,FALSE))</f>
        <v>無事</v>
      </c>
      <c r="P55" s="21" t="str">
        <f>IF(VLOOKUP(A55,'DB（シナリオ）'!$A$2:$R$217,17,FALSE)="","",VLOOKUP(A55,'DB（シナリオ）'!$A$2:$R$217,17,FALSE))</f>
        <v/>
      </c>
      <c r="Q55" s="26" t="str">
        <f>IF(VLOOKUP(A55,'DB（シナリオ）'!$A$2:$R$217,18,FALSE)="","",VLOOKUP(A55,'DB（シナリオ）'!$A$2:$R$217,18,FALSE))</f>
        <v/>
      </c>
    </row>
    <row r="56" spans="1:17" ht="56.25" customHeight="1" x14ac:dyDescent="0.2">
      <c r="A56" s="21">
        <f t="shared" si="0"/>
        <v>155</v>
      </c>
      <c r="B56" s="21" t="str">
        <f>IF(VLOOKUP(A56,'DB（シナリオ）'!$A$2:$R$217,2,FALSE)="","",VLOOKUP(A56,'DB（シナリオ）'!$A$2:$R$217,2,FALSE))</f>
        <v>営業部</v>
      </c>
      <c r="C56" s="22" t="str">
        <f>IF(VLOOKUP(A56,'DB（シナリオ）'!$A$2:$R$217,3,FALSE)="","",VLOOKUP(A56,'DB（シナリオ）'!$A$2:$R$217,3,FALSE))</f>
        <v>営業１課</v>
      </c>
      <c r="D56" s="21" t="str">
        <f>IF(VLOOKUP(A56,'DB（シナリオ）'!$A$2:$R$217,4,FALSE)="","",VLOOKUP(A56,'DB（シナリオ）'!$A$2:$R$217,4,FALSE))</f>
        <v/>
      </c>
      <c r="E56" s="22" t="str">
        <f>IF(VLOOKUP(A56,'DB（シナリオ）'!$A$2:$R$217,5,FALSE)="","",VLOOKUP(A56,'DB（シナリオ）'!$A$2:$R$217,5,FALSE))</f>
        <v>三浦</v>
      </c>
      <c r="F56" s="22" t="str">
        <f>IF(VLOOKUP(A56,'DB（シナリオ）'!$A$2:$R$217,6,FALSE)="","",VLOOKUP(A56,'DB（シナリオ）'!$A$2:$R$217,6,FALSE))</f>
        <v>男</v>
      </c>
      <c r="G56" s="22">
        <f>IF(VLOOKUP(A56,'DB（シナリオ）'!$A$2:$R$217,7,FALSE)="","",VLOOKUP(A56,'DB（シナリオ）'!$A$2:$R$217,7,FALSE))</f>
        <v>29</v>
      </c>
      <c r="H56" s="45" t="s">
        <v>1689</v>
      </c>
      <c r="I56" s="21" t="str">
        <f>IF(VLOOKUP(A56,'DB（シナリオ）'!$A$2:$R$217,9,FALSE)="","",VLOOKUP(A56,'DB（シナリオ）'!$A$2:$R$217,9,FALSE))</f>
        <v/>
      </c>
      <c r="J56" s="22" t="s">
        <v>1692</v>
      </c>
      <c r="K56" s="21" t="str">
        <f>IF(VLOOKUP(A56,'DB（シナリオ）'!$A$2:$R$217,11,FALSE)="","",VLOOKUP(A56,'DB（シナリオ）'!$A$2:$R$217,11,FALSE))</f>
        <v>にしやま市</v>
      </c>
      <c r="L56" s="21" t="str">
        <f>IF(VLOOKUP(A56,'DB（シナリオ）'!$A$2:$R$217,12,FALSE)="","",VLOOKUP(A56,'DB（シナリオ）'!$A$2:$R$217,12,FALSE))</f>
        <v>東西線ばった駅</v>
      </c>
      <c r="M56" s="21">
        <f>IF(VLOOKUP(A56,'DB（シナリオ）'!$A$2:$R$217,13,FALSE)="","",VLOOKUP(A56,'DB（シナリオ）'!$A$2:$R$217,13,FALSE))</f>
        <v>25</v>
      </c>
      <c r="N56" s="21" t="str">
        <f>IF(VLOOKUP(A56,'DB（シナリオ）'!$A$2:$R$217,15,FALSE)="","",VLOOKUP(A56,'DB（シナリオ）'!$A$2:$R$217,15,FALSE))</f>
        <v>妻、息子(5歳）</v>
      </c>
      <c r="O56" s="21" t="str">
        <f>IF(VLOOKUP(A56,'DB（シナリオ）'!$A$2:$R$217,16,FALSE)="","",VLOOKUP(A56,'DB（シナリオ）'!$A$2:$R$217,16,FALSE))</f>
        <v>全員無事</v>
      </c>
      <c r="P56" s="21" t="str">
        <f>IF(VLOOKUP(A56,'DB（シナリオ）'!$A$2:$R$217,17,FALSE)="","",VLOOKUP(A56,'DB（シナリオ）'!$A$2:$R$217,17,FALSE))</f>
        <v>英語が堪能</v>
      </c>
      <c r="Q56" s="26" t="str">
        <f>IF(VLOOKUP(A56,'DB（シナリオ）'!$A$2:$R$217,18,FALSE)="","",VLOOKUP(A56,'DB（シナリオ）'!$A$2:$R$217,18,FALSE))</f>
        <v/>
      </c>
    </row>
    <row r="57" spans="1:17" ht="56.25" customHeight="1" x14ac:dyDescent="0.2">
      <c r="A57" s="21">
        <f t="shared" si="0"/>
        <v>156</v>
      </c>
      <c r="B57" s="21" t="str">
        <f>IF(VLOOKUP(A57,'DB（シナリオ）'!$A$2:$R$217,2,FALSE)="","",VLOOKUP(A57,'DB（シナリオ）'!$A$2:$R$217,2,FALSE))</f>
        <v>営業部</v>
      </c>
      <c r="C57" s="22" t="str">
        <f>IF(VLOOKUP(A57,'DB（シナリオ）'!$A$2:$R$217,3,FALSE)="","",VLOOKUP(A57,'DB（シナリオ）'!$A$2:$R$217,3,FALSE))</f>
        <v>営業１課</v>
      </c>
      <c r="D57" s="21" t="str">
        <f>IF(VLOOKUP(A57,'DB（シナリオ）'!$A$2:$R$217,4,FALSE)="","",VLOOKUP(A57,'DB（シナリオ）'!$A$2:$R$217,4,FALSE))</f>
        <v/>
      </c>
      <c r="E57" s="22" t="str">
        <f>IF(VLOOKUP(A57,'DB（シナリオ）'!$A$2:$R$217,5,FALSE)="","",VLOOKUP(A57,'DB（シナリオ）'!$A$2:$R$217,5,FALSE))</f>
        <v>藤原</v>
      </c>
      <c r="F57" s="22" t="str">
        <f>IF(VLOOKUP(A57,'DB（シナリオ）'!$A$2:$R$217,6,FALSE)="","",VLOOKUP(A57,'DB（シナリオ）'!$A$2:$R$217,6,FALSE))</f>
        <v>女</v>
      </c>
      <c r="G57" s="22">
        <f>IF(VLOOKUP(A57,'DB（シナリオ）'!$A$2:$R$217,7,FALSE)="","",VLOOKUP(A57,'DB（シナリオ）'!$A$2:$R$217,7,FALSE))</f>
        <v>29</v>
      </c>
      <c r="H57" s="45" t="str">
        <f>IF(VLOOKUP(A57,'DB（シナリオ）'!$A$2:$R$217,8,FALSE)="","",VLOOKUP(A57,'DB（シナリオ）'!$A$2:$R$217,8,FALSE))</f>
        <v>外出中</v>
      </c>
      <c r="I57" s="21" t="str">
        <f>IF(VLOOKUP(A57,'DB（シナリオ）'!$A$2:$R$217,9,FALSE)="","",VLOOKUP(A57,'DB（シナリオ）'!$A$2:$R$217,9,FALSE))</f>
        <v/>
      </c>
      <c r="J57" s="22" t="str">
        <f>IF(VLOOKUP(A57,'DB（シナリオ）'!$A$2:$R$217,10,FALSE)="","",VLOOKUP(A57,'DB（シナリオ）'!$A$2:$R$217,10,FALSE))</f>
        <v>外出先で被災、無事</v>
      </c>
      <c r="K57" s="21" t="str">
        <f>IF(VLOOKUP(A57,'DB（シナリオ）'!$A$2:$R$217,11,FALSE)="","",VLOOKUP(A57,'DB（シナリオ）'!$A$2:$R$217,11,FALSE))</f>
        <v>はまべ市</v>
      </c>
      <c r="L57" s="21" t="str">
        <f>IF(VLOOKUP(A57,'DB（シナリオ）'!$A$2:$R$217,12,FALSE)="","",VLOOKUP(A57,'DB（シナリオ）'!$A$2:$R$217,12,FALSE))</f>
        <v>東西線かぶと駅</v>
      </c>
      <c r="M57" s="21">
        <f>IF(VLOOKUP(A57,'DB（シナリオ）'!$A$2:$R$217,13,FALSE)="","",VLOOKUP(A57,'DB（シナリオ）'!$A$2:$R$217,13,FALSE))</f>
        <v>30</v>
      </c>
      <c r="N57" s="21" t="str">
        <f>IF(VLOOKUP(A57,'DB（シナリオ）'!$A$2:$R$217,15,FALSE)="","",VLOOKUP(A57,'DB（シナリオ）'!$A$2:$R$217,15,FALSE))</f>
        <v>夫、息子（14歳）</v>
      </c>
      <c r="O57" s="21" t="str">
        <f>IF(VLOOKUP(A57,'DB（シナリオ）'!$A$2:$R$217,16,FALSE)="","",VLOOKUP(A57,'DB（シナリオ）'!$A$2:$R$217,16,FALSE))</f>
        <v>全員無事</v>
      </c>
      <c r="P57" s="21" t="str">
        <f>IF(VLOOKUP(A57,'DB（シナリオ）'!$A$2:$R$217,17,FALSE)="","",VLOOKUP(A57,'DB（シナリオ）'!$A$2:$R$217,17,FALSE))</f>
        <v/>
      </c>
      <c r="Q57" s="26" t="str">
        <f>IF(VLOOKUP(A57,'DB（シナリオ）'!$A$2:$R$217,18,FALSE)="","",VLOOKUP(A57,'DB（シナリオ）'!$A$2:$R$217,18,FALSE))</f>
        <v/>
      </c>
    </row>
    <row r="58" spans="1:17" ht="56.25" customHeight="1" x14ac:dyDescent="0.2">
      <c r="A58" s="21">
        <f t="shared" si="0"/>
        <v>157</v>
      </c>
      <c r="B58" s="21" t="str">
        <f>IF(VLOOKUP(A58,'DB（シナリオ）'!$A$2:$R$217,2,FALSE)="","",VLOOKUP(A58,'DB（シナリオ）'!$A$2:$R$217,2,FALSE))</f>
        <v>営業部</v>
      </c>
      <c r="C58" s="22" t="str">
        <f>IF(VLOOKUP(A58,'DB（シナリオ）'!$A$2:$R$217,3,FALSE)="","",VLOOKUP(A58,'DB（シナリオ）'!$A$2:$R$217,3,FALSE))</f>
        <v>営業１課</v>
      </c>
      <c r="D58" s="21" t="str">
        <f>IF(VLOOKUP(A58,'DB（シナリオ）'!$A$2:$R$217,4,FALSE)="","",VLOOKUP(A58,'DB（シナリオ）'!$A$2:$R$217,4,FALSE))</f>
        <v/>
      </c>
      <c r="E58" s="22" t="str">
        <f>IF(VLOOKUP(A58,'DB（シナリオ）'!$A$2:$R$217,5,FALSE)="","",VLOOKUP(A58,'DB（シナリオ）'!$A$2:$R$217,5,FALSE))</f>
        <v>岡本</v>
      </c>
      <c r="F58" s="22" t="str">
        <f>IF(VLOOKUP(A58,'DB（シナリオ）'!$A$2:$R$217,6,FALSE)="","",VLOOKUP(A58,'DB（シナリオ）'!$A$2:$R$217,6,FALSE))</f>
        <v>女</v>
      </c>
      <c r="G58" s="22">
        <f>IF(VLOOKUP(A58,'DB（シナリオ）'!$A$2:$R$217,7,FALSE)="","",VLOOKUP(A58,'DB（シナリオ）'!$A$2:$R$217,7,FALSE))</f>
        <v>28</v>
      </c>
      <c r="H58" s="45" t="str">
        <f>IF(VLOOKUP(A58,'DB（シナリオ）'!$A$2:$R$217,8,FALSE)="","",VLOOKUP(A58,'DB（シナリオ）'!$A$2:$R$217,8,FALSE))</f>
        <v>外出中</v>
      </c>
      <c r="I58" s="21" t="str">
        <f>IF(VLOOKUP(A58,'DB（シナリオ）'!$A$2:$R$217,9,FALSE)="","",VLOOKUP(A58,'DB（シナリオ）'!$A$2:$R$217,9,FALSE))</f>
        <v/>
      </c>
      <c r="J58" s="22" t="str">
        <f>IF(VLOOKUP(A58,'DB（シナリオ）'!$A$2:$R$217,10,FALSE)="","",VLOOKUP(A58,'DB（シナリオ）'!$A$2:$R$217,10,FALSE))</f>
        <v>外出先で被災、無事</v>
      </c>
      <c r="K58" s="21" t="str">
        <f>IF(VLOOKUP(A58,'DB（シナリオ）'!$A$2:$R$217,11,FALSE)="","",VLOOKUP(A58,'DB（シナリオ）'!$A$2:$R$217,11,FALSE))</f>
        <v>はまべ市</v>
      </c>
      <c r="L58" s="21" t="str">
        <f>IF(VLOOKUP(A58,'DB（シナリオ）'!$A$2:$R$217,12,FALSE)="","",VLOOKUP(A58,'DB（シナリオ）'!$A$2:$R$217,12,FALSE))</f>
        <v>南北線しゃち駅</v>
      </c>
      <c r="M58" s="21">
        <f>IF(VLOOKUP(A58,'DB（シナリオ）'!$A$2:$R$217,13,FALSE)="","",VLOOKUP(A58,'DB（シナリオ）'!$A$2:$R$217,13,FALSE))</f>
        <v>18</v>
      </c>
      <c r="N58" s="21" t="str">
        <f>IF(VLOOKUP(A58,'DB（シナリオ）'!$A$2:$R$217,15,FALSE)="","",VLOOKUP(A58,'DB（シナリオ）'!$A$2:$R$217,15,FALSE))</f>
        <v>夫</v>
      </c>
      <c r="O58" s="21" t="str">
        <f>IF(VLOOKUP(A58,'DB（シナリオ）'!$A$2:$R$217,16,FALSE)="","",VLOOKUP(A58,'DB（シナリオ）'!$A$2:$R$217,16,FALSE))</f>
        <v>全員無事</v>
      </c>
      <c r="P58" s="21" t="str">
        <f>IF(VLOOKUP(A58,'DB（シナリオ）'!$A$2:$R$217,17,FALSE)="","",VLOOKUP(A58,'DB（シナリオ）'!$A$2:$R$217,17,FALSE))</f>
        <v/>
      </c>
      <c r="Q58" s="26" t="str">
        <f>IF(VLOOKUP(A58,'DB（シナリオ）'!$A$2:$R$217,18,FALSE)="","",VLOOKUP(A58,'DB（シナリオ）'!$A$2:$R$217,18,FALSE))</f>
        <v/>
      </c>
    </row>
    <row r="59" spans="1:17" ht="56.25" customHeight="1" x14ac:dyDescent="0.2">
      <c r="A59" s="21">
        <f t="shared" si="0"/>
        <v>158</v>
      </c>
      <c r="B59" s="21" t="str">
        <f>IF(VLOOKUP(A59,'DB（シナリオ）'!$A$2:$R$217,2,FALSE)="","",VLOOKUP(A59,'DB（シナリオ）'!$A$2:$R$217,2,FALSE))</f>
        <v>営業部</v>
      </c>
      <c r="C59" s="22" t="str">
        <f>IF(VLOOKUP(A59,'DB（シナリオ）'!$A$2:$R$217,3,FALSE)="","",VLOOKUP(A59,'DB（シナリオ）'!$A$2:$R$217,3,FALSE))</f>
        <v>営業１課</v>
      </c>
      <c r="D59" s="21" t="str">
        <f>IF(VLOOKUP(A59,'DB（シナリオ）'!$A$2:$R$217,4,FALSE)="","",VLOOKUP(A59,'DB（シナリオ）'!$A$2:$R$217,4,FALSE))</f>
        <v/>
      </c>
      <c r="E59" s="22" t="str">
        <f>IF(VLOOKUP(A59,'DB（シナリオ）'!$A$2:$R$217,5,FALSE)="","",VLOOKUP(A59,'DB（シナリオ）'!$A$2:$R$217,5,FALSE))</f>
        <v>松田</v>
      </c>
      <c r="F59" s="22" t="str">
        <f>IF(VLOOKUP(A59,'DB（シナリオ）'!$A$2:$R$217,6,FALSE)="","",VLOOKUP(A59,'DB（シナリオ）'!$A$2:$R$217,6,FALSE))</f>
        <v>男</v>
      </c>
      <c r="G59" s="22">
        <f>IF(VLOOKUP(A59,'DB（シナリオ）'!$A$2:$R$217,7,FALSE)="","",VLOOKUP(A59,'DB（シナリオ）'!$A$2:$R$217,7,FALSE))</f>
        <v>28</v>
      </c>
      <c r="H59" s="45" t="s">
        <v>1689</v>
      </c>
      <c r="I59" s="21" t="str">
        <f>IF(VLOOKUP(A59,'DB（シナリオ）'!$A$2:$R$217,9,FALSE)="","",VLOOKUP(A59,'DB（シナリオ）'!$A$2:$R$217,9,FALSE))</f>
        <v/>
      </c>
      <c r="J59" s="22" t="s">
        <v>1692</v>
      </c>
      <c r="K59" s="21" t="str">
        <f>IF(VLOOKUP(A59,'DB（シナリオ）'!$A$2:$R$217,11,FALSE)="","",VLOOKUP(A59,'DB（シナリオ）'!$A$2:$R$217,11,FALSE))</f>
        <v>はまべ市</v>
      </c>
      <c r="L59" s="21" t="str">
        <f>IF(VLOOKUP(A59,'DB（シナリオ）'!$A$2:$R$217,12,FALSE)="","",VLOOKUP(A59,'DB（シナリオ）'!$A$2:$R$217,12,FALSE))</f>
        <v>東西線かぶと駅</v>
      </c>
      <c r="M59" s="21">
        <f>IF(VLOOKUP(A59,'DB（シナリオ）'!$A$2:$R$217,13,FALSE)="","",VLOOKUP(A59,'DB（シナリオ）'!$A$2:$R$217,13,FALSE))</f>
        <v>30</v>
      </c>
      <c r="N59" s="21" t="str">
        <f>IF(VLOOKUP(A59,'DB（シナリオ）'!$A$2:$R$217,15,FALSE)="","",VLOOKUP(A59,'DB（シナリオ）'!$A$2:$R$217,15,FALSE))</f>
        <v>独身、一人暮らし</v>
      </c>
      <c r="O59" s="21" t="str">
        <f>IF(VLOOKUP(A59,'DB（シナリオ）'!$A$2:$R$217,16,FALSE)="","",VLOOKUP(A59,'DB（シナリオ）'!$A$2:$R$217,16,FALSE))</f>
        <v/>
      </c>
      <c r="P59" s="21" t="str">
        <f>IF(VLOOKUP(A59,'DB（シナリオ）'!$A$2:$R$217,17,FALSE)="","",VLOOKUP(A59,'DB（シナリオ）'!$A$2:$R$217,17,FALSE))</f>
        <v/>
      </c>
      <c r="Q59" s="26" t="str">
        <f>IF(VLOOKUP(A59,'DB（シナリオ）'!$A$2:$R$217,18,FALSE)="","",VLOOKUP(A59,'DB（シナリオ）'!$A$2:$R$217,18,FALSE))</f>
        <v/>
      </c>
    </row>
    <row r="60" spans="1:17" ht="56.25" customHeight="1" x14ac:dyDescent="0.2">
      <c r="A60" s="21">
        <f t="shared" si="0"/>
        <v>159</v>
      </c>
      <c r="B60" s="21" t="str">
        <f>IF(VLOOKUP(A60,'DB（シナリオ）'!$A$2:$R$217,2,FALSE)="","",VLOOKUP(A60,'DB（シナリオ）'!$A$2:$R$217,2,FALSE))</f>
        <v>営業部</v>
      </c>
      <c r="C60" s="22" t="str">
        <f>IF(VLOOKUP(A60,'DB（シナリオ）'!$A$2:$R$217,3,FALSE)="","",VLOOKUP(A60,'DB（シナリオ）'!$A$2:$R$217,3,FALSE))</f>
        <v>営業１課</v>
      </c>
      <c r="D60" s="21" t="str">
        <f>IF(VLOOKUP(A60,'DB（シナリオ）'!$A$2:$R$217,4,FALSE)="","",VLOOKUP(A60,'DB（シナリオ）'!$A$2:$R$217,4,FALSE))</f>
        <v/>
      </c>
      <c r="E60" s="22" t="str">
        <f>IF(VLOOKUP(A60,'DB（シナリオ）'!$A$2:$R$217,5,FALSE)="","",VLOOKUP(A60,'DB（シナリオ）'!$A$2:$R$217,5,FALSE))</f>
        <v>斉藤</v>
      </c>
      <c r="F60" s="22" t="str">
        <f>IF(VLOOKUP(A60,'DB（シナリオ）'!$A$2:$R$217,6,FALSE)="","",VLOOKUP(A60,'DB（シナリオ）'!$A$2:$R$217,6,FALSE))</f>
        <v>男</v>
      </c>
      <c r="G60" s="22">
        <f>IF(VLOOKUP(A60,'DB（シナリオ）'!$A$2:$R$217,7,FALSE)="","",VLOOKUP(A60,'DB（シナリオ）'!$A$2:$R$217,7,FALSE))</f>
        <v>31</v>
      </c>
      <c r="H60" s="45" t="s">
        <v>1689</v>
      </c>
      <c r="I60" s="21" t="str">
        <f>IF(VLOOKUP(A60,'DB（シナリオ）'!$A$2:$R$217,9,FALSE)="","",VLOOKUP(A60,'DB（シナリオ）'!$A$2:$R$217,9,FALSE))</f>
        <v/>
      </c>
      <c r="J60" s="22" t="s">
        <v>1692</v>
      </c>
      <c r="K60" s="21" t="str">
        <f>IF(VLOOKUP(A60,'DB（シナリオ）'!$A$2:$R$217,11,FALSE)="","",VLOOKUP(A60,'DB（シナリオ）'!$A$2:$R$217,11,FALSE))</f>
        <v>ひがしの市</v>
      </c>
      <c r="L60" s="21" t="str">
        <f>IF(VLOOKUP(A60,'DB（シナリオ）'!$A$2:$R$217,12,FALSE)="","",VLOOKUP(A60,'DB（シナリオ）'!$A$2:$R$217,12,FALSE))</f>
        <v>南北線かつお駅</v>
      </c>
      <c r="M60" s="21">
        <f>IF(VLOOKUP(A60,'DB（シナリオ）'!$A$2:$R$217,13,FALSE)="","",VLOOKUP(A60,'DB（シナリオ）'!$A$2:$R$217,13,FALSE))</f>
        <v>11</v>
      </c>
      <c r="N60" s="21" t="str">
        <f>IF(VLOOKUP(A60,'DB（シナリオ）'!$A$2:$R$217,15,FALSE)="","",VLOOKUP(A60,'DB（シナリオ）'!$A$2:$R$217,15,FALSE))</f>
        <v>独身、一人暮らし</v>
      </c>
      <c r="O60" s="21" t="str">
        <f>IF(VLOOKUP(A60,'DB（シナリオ）'!$A$2:$R$217,16,FALSE)="","",VLOOKUP(A60,'DB（シナリオ）'!$A$2:$R$217,16,FALSE))</f>
        <v/>
      </c>
      <c r="P60" s="21" t="str">
        <f>IF(VLOOKUP(A60,'DB（シナリオ）'!$A$2:$R$217,17,FALSE)="","",VLOOKUP(A60,'DB（シナリオ）'!$A$2:$R$217,17,FALSE))</f>
        <v/>
      </c>
      <c r="Q60" s="26" t="str">
        <f>IF(VLOOKUP(A60,'DB（シナリオ）'!$A$2:$R$217,18,FALSE)="","",VLOOKUP(A60,'DB（シナリオ）'!$A$2:$R$217,18,FALSE))</f>
        <v/>
      </c>
    </row>
    <row r="61" spans="1:17" ht="56.25" customHeight="1" x14ac:dyDescent="0.2">
      <c r="A61" s="21">
        <f t="shared" si="0"/>
        <v>160</v>
      </c>
      <c r="B61" s="21" t="str">
        <f>IF(VLOOKUP(A61,'DB（シナリオ）'!$A$2:$R$217,2,FALSE)="","",VLOOKUP(A61,'DB（シナリオ）'!$A$2:$R$217,2,FALSE))</f>
        <v>営業部</v>
      </c>
      <c r="C61" s="22" t="str">
        <f>IF(VLOOKUP(A61,'DB（シナリオ）'!$A$2:$R$217,3,FALSE)="","",VLOOKUP(A61,'DB（シナリオ）'!$A$2:$R$217,3,FALSE))</f>
        <v>営業１課</v>
      </c>
      <c r="D61" s="21" t="str">
        <f>IF(VLOOKUP(A61,'DB（シナリオ）'!$A$2:$R$217,4,FALSE)="","",VLOOKUP(A61,'DB（シナリオ）'!$A$2:$R$217,4,FALSE))</f>
        <v/>
      </c>
      <c r="E61" s="22" t="str">
        <f>IF(VLOOKUP(A61,'DB（シナリオ）'!$A$2:$R$217,5,FALSE)="","",VLOOKUP(A61,'DB（シナリオ）'!$A$2:$R$217,5,FALSE))</f>
        <v>中川</v>
      </c>
      <c r="F61" s="22" t="str">
        <f>IF(VLOOKUP(A61,'DB（シナリオ）'!$A$2:$R$217,6,FALSE)="","",VLOOKUP(A61,'DB（シナリオ）'!$A$2:$R$217,6,FALSE))</f>
        <v>女</v>
      </c>
      <c r="G61" s="22">
        <f>IF(VLOOKUP(A61,'DB（シナリオ）'!$A$2:$R$217,7,FALSE)="","",VLOOKUP(A61,'DB（シナリオ）'!$A$2:$R$217,7,FALSE))</f>
        <v>28</v>
      </c>
      <c r="H61" s="45" t="s">
        <v>1689</v>
      </c>
      <c r="I61" s="21" t="str">
        <f>IF(VLOOKUP(A61,'DB（シナリオ）'!$A$2:$R$217,9,FALSE)="","",VLOOKUP(A61,'DB（シナリオ）'!$A$2:$R$217,9,FALSE))</f>
        <v/>
      </c>
      <c r="J61" s="22" t="s">
        <v>1692</v>
      </c>
      <c r="K61" s="21" t="str">
        <f>IF(VLOOKUP(A61,'DB（シナリオ）'!$A$2:$R$217,11,FALSE)="","",VLOOKUP(A61,'DB（シナリオ）'!$A$2:$R$217,11,FALSE))</f>
        <v>はまべ市</v>
      </c>
      <c r="L61" s="21" t="str">
        <f>IF(VLOOKUP(A61,'DB（シナリオ）'!$A$2:$R$217,12,FALSE)="","",VLOOKUP(A61,'DB（シナリオ）'!$A$2:$R$217,12,FALSE))</f>
        <v>東西線かぶと駅</v>
      </c>
      <c r="M61" s="21">
        <f>IF(VLOOKUP(A61,'DB（シナリオ）'!$A$2:$R$217,13,FALSE)="","",VLOOKUP(A61,'DB（シナリオ）'!$A$2:$R$217,13,FALSE))</f>
        <v>30</v>
      </c>
      <c r="N61" s="21" t="str">
        <f>IF(VLOOKUP(A61,'DB（シナリオ）'!$A$2:$R$217,15,FALSE)="","",VLOOKUP(A61,'DB（シナリオ）'!$A$2:$R$217,15,FALSE))</f>
        <v>独身、一人暮らし</v>
      </c>
      <c r="O61" s="21" t="str">
        <f>IF(VLOOKUP(A61,'DB（シナリオ）'!$A$2:$R$217,16,FALSE)="","",VLOOKUP(A61,'DB（シナリオ）'!$A$2:$R$217,16,FALSE))</f>
        <v/>
      </c>
      <c r="P61" s="21" t="str">
        <f>IF(VLOOKUP(A61,'DB（シナリオ）'!$A$2:$R$217,17,FALSE)="","",VLOOKUP(A61,'DB（シナリオ）'!$A$2:$R$217,17,FALSE))</f>
        <v/>
      </c>
      <c r="Q61" s="26" t="str">
        <f>IF(VLOOKUP(A61,'DB（シナリオ）'!$A$2:$R$217,18,FALSE)="","",VLOOKUP(A61,'DB（シナリオ）'!$A$2:$R$217,18,FALSE))</f>
        <v/>
      </c>
    </row>
    <row r="62" spans="1:17" ht="56.25" customHeight="1" x14ac:dyDescent="0.2">
      <c r="A62" s="21">
        <f t="shared" si="0"/>
        <v>161</v>
      </c>
      <c r="B62" s="21" t="str">
        <f>IF(VLOOKUP(A62,'DB（シナリオ）'!$A$2:$R$217,2,FALSE)="","",VLOOKUP(A62,'DB（シナリオ）'!$A$2:$R$217,2,FALSE))</f>
        <v>営業部</v>
      </c>
      <c r="C62" s="22" t="str">
        <f>IF(VLOOKUP(A62,'DB（シナリオ）'!$A$2:$R$217,3,FALSE)="","",VLOOKUP(A62,'DB（シナリオ）'!$A$2:$R$217,3,FALSE))</f>
        <v>営業１課</v>
      </c>
      <c r="D62" s="21" t="str">
        <f>IF(VLOOKUP(A62,'DB（シナリオ）'!$A$2:$R$217,4,FALSE)="","",VLOOKUP(A62,'DB（シナリオ）'!$A$2:$R$217,4,FALSE))</f>
        <v/>
      </c>
      <c r="E62" s="22" t="str">
        <f>IF(VLOOKUP(A62,'DB（シナリオ）'!$A$2:$R$217,5,FALSE)="","",VLOOKUP(A62,'DB（シナリオ）'!$A$2:$R$217,5,FALSE))</f>
        <v>中野</v>
      </c>
      <c r="F62" s="22" t="str">
        <f>IF(VLOOKUP(A62,'DB（シナリオ）'!$A$2:$R$217,6,FALSE)="","",VLOOKUP(A62,'DB（シナリオ）'!$A$2:$R$217,6,FALSE))</f>
        <v>女</v>
      </c>
      <c r="G62" s="22">
        <f>IF(VLOOKUP(A62,'DB（シナリオ）'!$A$2:$R$217,7,FALSE)="","",VLOOKUP(A62,'DB（シナリオ）'!$A$2:$R$217,7,FALSE))</f>
        <v>26</v>
      </c>
      <c r="H62" s="45" t="s">
        <v>1687</v>
      </c>
      <c r="I62" s="21" t="s">
        <v>1588</v>
      </c>
      <c r="J62" s="22" t="s">
        <v>1702</v>
      </c>
      <c r="K62" s="21" t="str">
        <f>IF(VLOOKUP(A62,'DB（シナリオ）'!$A$2:$R$217,11,FALSE)="","",VLOOKUP(A62,'DB（シナリオ）'!$A$2:$R$217,11,FALSE))</f>
        <v>ひがしの市</v>
      </c>
      <c r="L62" s="21" t="str">
        <f>IF(VLOOKUP(A62,'DB（シナリオ）'!$A$2:$R$217,12,FALSE)="","",VLOOKUP(A62,'DB（シナリオ）'!$A$2:$R$217,12,FALSE))</f>
        <v>東西線クマ駅</v>
      </c>
      <c r="M62" s="21">
        <f>IF(VLOOKUP(A62,'DB（シナリオ）'!$A$2:$R$217,13,FALSE)="","",VLOOKUP(A62,'DB（シナリオ）'!$A$2:$R$217,13,FALSE))</f>
        <v>22</v>
      </c>
      <c r="N62" s="21" t="str">
        <f>IF(VLOOKUP(A62,'DB（シナリオ）'!$A$2:$R$217,15,FALSE)="","",VLOOKUP(A62,'DB（シナリオ）'!$A$2:$R$217,15,FALSE))</f>
        <v>独身、一人暮らし</v>
      </c>
      <c r="O62" s="21" t="str">
        <f>IF(VLOOKUP(A62,'DB（シナリオ）'!$A$2:$R$217,16,FALSE)="","",VLOOKUP(A62,'DB（シナリオ）'!$A$2:$R$217,16,FALSE))</f>
        <v/>
      </c>
      <c r="P62" s="21" t="str">
        <f>IF(VLOOKUP(A62,'DB（シナリオ）'!$A$2:$R$217,17,FALSE)="","",VLOOKUP(A62,'DB（シナリオ）'!$A$2:$R$217,17,FALSE))</f>
        <v/>
      </c>
      <c r="Q62" s="26" t="str">
        <f>IF(VLOOKUP(A62,'DB（シナリオ）'!$A$2:$R$217,18,FALSE)="","",VLOOKUP(A62,'DB（シナリオ）'!$A$2:$R$217,18,FALSE))</f>
        <v/>
      </c>
    </row>
    <row r="63" spans="1:17" ht="56.25" customHeight="1" x14ac:dyDescent="0.2">
      <c r="A63" s="21">
        <f t="shared" si="0"/>
        <v>162</v>
      </c>
      <c r="B63" s="21" t="str">
        <f>IF(VLOOKUP(A63,'DB（シナリオ）'!$A$2:$R$217,2,FALSE)="","",VLOOKUP(A63,'DB（シナリオ）'!$A$2:$R$217,2,FALSE))</f>
        <v>営業部</v>
      </c>
      <c r="C63" s="22" t="str">
        <f>IF(VLOOKUP(A63,'DB（シナリオ）'!$A$2:$R$217,3,FALSE)="","",VLOOKUP(A63,'DB（シナリオ）'!$A$2:$R$217,3,FALSE))</f>
        <v>営業１課</v>
      </c>
      <c r="D63" s="21" t="str">
        <f>IF(VLOOKUP(A63,'DB（シナリオ）'!$A$2:$R$217,4,FALSE)="","",VLOOKUP(A63,'DB（シナリオ）'!$A$2:$R$217,4,FALSE))</f>
        <v/>
      </c>
      <c r="E63" s="22" t="str">
        <f>IF(VLOOKUP(A63,'DB（シナリオ）'!$A$2:$R$217,5,FALSE)="","",VLOOKUP(A63,'DB（シナリオ）'!$A$2:$R$217,5,FALSE))</f>
        <v>原田</v>
      </c>
      <c r="F63" s="22" t="str">
        <f>IF(VLOOKUP(A63,'DB（シナリオ）'!$A$2:$R$217,6,FALSE)="","",VLOOKUP(A63,'DB（シナリオ）'!$A$2:$R$217,6,FALSE))</f>
        <v>女</v>
      </c>
      <c r="G63" s="22">
        <f>IF(VLOOKUP(A63,'DB（シナリオ）'!$A$2:$R$217,7,FALSE)="","",VLOOKUP(A63,'DB（シナリオ）'!$A$2:$R$217,7,FALSE))</f>
        <v>24</v>
      </c>
      <c r="H63" s="45" t="s">
        <v>1687</v>
      </c>
      <c r="I63" s="21" t="s">
        <v>1588</v>
      </c>
      <c r="J63" s="22" t="s">
        <v>1702</v>
      </c>
      <c r="K63" s="21" t="str">
        <f>IF(VLOOKUP(A63,'DB（シナリオ）'!$A$2:$R$217,11,FALSE)="","",VLOOKUP(A63,'DB（シナリオ）'!$A$2:$R$217,11,FALSE))</f>
        <v>ひがしの市</v>
      </c>
      <c r="L63" s="21" t="str">
        <f>IF(VLOOKUP(A63,'DB（シナリオ）'!$A$2:$R$217,12,FALSE)="","",VLOOKUP(A63,'DB（シナリオ）'!$A$2:$R$217,12,FALSE))</f>
        <v>東西線ウサギ駅</v>
      </c>
      <c r="M63" s="21">
        <f>IF(VLOOKUP(A63,'DB（シナリオ）'!$A$2:$R$217,13,FALSE)="","",VLOOKUP(A63,'DB（シナリオ）'!$A$2:$R$217,13,FALSE))</f>
        <v>10</v>
      </c>
      <c r="N63" s="21" t="str">
        <f>IF(VLOOKUP(A63,'DB（シナリオ）'!$A$2:$R$217,15,FALSE)="","",VLOOKUP(A63,'DB（シナリオ）'!$A$2:$R$217,15,FALSE))</f>
        <v>独身、一人暮らし</v>
      </c>
      <c r="O63" s="21" t="str">
        <f>IF(VLOOKUP(A63,'DB（シナリオ）'!$A$2:$R$217,16,FALSE)="","",VLOOKUP(A63,'DB（シナリオ）'!$A$2:$R$217,16,FALSE))</f>
        <v/>
      </c>
      <c r="P63" s="21" t="str">
        <f>IF(VLOOKUP(A63,'DB（シナリオ）'!$A$2:$R$217,17,FALSE)="","",VLOOKUP(A63,'DB（シナリオ）'!$A$2:$R$217,17,FALSE))</f>
        <v/>
      </c>
      <c r="Q63" s="26" t="str">
        <f>IF(VLOOKUP(A63,'DB（シナリオ）'!$A$2:$R$217,18,FALSE)="","",VLOOKUP(A63,'DB（シナリオ）'!$A$2:$R$217,18,FALSE))</f>
        <v/>
      </c>
    </row>
    <row r="64" spans="1:17" ht="56.25" customHeight="1" x14ac:dyDescent="0.2">
      <c r="A64" s="21">
        <f t="shared" si="0"/>
        <v>163</v>
      </c>
      <c r="B64" s="21" t="str">
        <f>IF(VLOOKUP(A64,'DB（シナリオ）'!$A$2:$R$217,2,FALSE)="","",VLOOKUP(A64,'DB（シナリオ）'!$A$2:$R$217,2,FALSE))</f>
        <v>営業部</v>
      </c>
      <c r="C64" s="22" t="str">
        <f>IF(VLOOKUP(A64,'DB（シナリオ）'!$A$2:$R$217,3,FALSE)="","",VLOOKUP(A64,'DB（シナリオ）'!$A$2:$R$217,3,FALSE))</f>
        <v>営業１課</v>
      </c>
      <c r="D64" s="21" t="str">
        <f>IF(VLOOKUP(A64,'DB（シナリオ）'!$A$2:$R$217,4,FALSE)="","",VLOOKUP(A64,'DB（シナリオ）'!$A$2:$R$217,4,FALSE))</f>
        <v>営業事務</v>
      </c>
      <c r="E64" s="22" t="str">
        <f>IF(VLOOKUP(A64,'DB（シナリオ）'!$A$2:$R$217,5,FALSE)="","",VLOOKUP(A64,'DB（シナリオ）'!$A$2:$R$217,5,FALSE))</f>
        <v>小野</v>
      </c>
      <c r="F64" s="22" t="str">
        <f>IF(VLOOKUP(A64,'DB（シナリオ）'!$A$2:$R$217,6,FALSE)="","",VLOOKUP(A64,'DB（シナリオ）'!$A$2:$R$217,6,FALSE))</f>
        <v>女</v>
      </c>
      <c r="G64" s="22">
        <f>IF(VLOOKUP(A64,'DB（シナリオ）'!$A$2:$R$217,7,FALSE)="","",VLOOKUP(A64,'DB（シナリオ）'!$A$2:$R$217,7,FALSE))</f>
        <v>24</v>
      </c>
      <c r="H64" s="45" t="str">
        <f>IF(VLOOKUP(A64,'DB（シナリオ）'!$A$2:$R$217,8,FALSE)="","",VLOOKUP(A64,'DB（シナリオ）'!$A$2:$R$217,8,FALSE))</f>
        <v>在館</v>
      </c>
      <c r="I64" s="21"/>
      <c r="J64" s="22" t="str">
        <f>IF(VLOOKUP(A64,'DB（シナリオ）'!$A$2:$R$217,10,FALSE)="","",VLOOKUP(A64,'DB（シナリオ）'!$A$2:$R$217,10,FALSE))</f>
        <v>社内におり、無事。ただし、発災後、体調が悪くなってきた。</v>
      </c>
      <c r="K64" s="21" t="str">
        <f>IF(VLOOKUP(A64,'DB（シナリオ）'!$A$2:$R$217,11,FALSE)="","",VLOOKUP(A64,'DB（シナリオ）'!$A$2:$R$217,11,FALSE))</f>
        <v>ひがしの市</v>
      </c>
      <c r="L64" s="21" t="str">
        <f>IF(VLOOKUP(A64,'DB（シナリオ）'!$A$2:$R$217,12,FALSE)="","",VLOOKUP(A64,'DB（シナリオ）'!$A$2:$R$217,12,FALSE))</f>
        <v>南北線ミカン駅</v>
      </c>
      <c r="M64" s="21">
        <f>IF(VLOOKUP(A64,'DB（シナリオ）'!$A$2:$R$217,13,FALSE)="","",VLOOKUP(A64,'DB（シナリオ）'!$A$2:$R$217,13,FALSE))</f>
        <v>8</v>
      </c>
      <c r="N64" s="21" t="str">
        <f>IF(VLOOKUP(A64,'DB（シナリオ）'!$A$2:$R$217,15,FALSE)="","",VLOOKUP(A64,'DB（シナリオ）'!$A$2:$R$217,15,FALSE))</f>
        <v>独身、母親（58歳）と同居</v>
      </c>
      <c r="O64" s="21" t="str">
        <f>IF(VLOOKUP(A64,'DB（シナリオ）'!$A$2:$R$217,16,FALSE)="","",VLOOKUP(A64,'DB（シナリオ）'!$A$2:$R$217,16,FALSE))</f>
        <v>無事</v>
      </c>
      <c r="P64" s="21" t="str">
        <f>IF(VLOOKUP(A64,'DB（シナリオ）'!$A$2:$R$217,17,FALSE)="","",VLOOKUP(A64,'DB（シナリオ）'!$A$2:$R$217,17,FALSE))</f>
        <v>中国語（北京語）が堪能。</v>
      </c>
      <c r="Q64" s="26" t="str">
        <f>IF(VLOOKUP(A64,'DB（シナリオ）'!$A$2:$R$217,18,FALSE)="","",VLOOKUP(A64,'DB（シナリオ）'!$A$2:$R$217,18,FALSE))</f>
        <v/>
      </c>
    </row>
    <row r="65" spans="1:17" ht="56.25" customHeight="1" x14ac:dyDescent="0.2">
      <c r="A65" s="21">
        <f t="shared" si="0"/>
        <v>164</v>
      </c>
      <c r="B65" s="21" t="str">
        <f>IF(VLOOKUP(A65,'DB（シナリオ）'!$A$2:$R$217,2,FALSE)="","",VLOOKUP(A65,'DB（シナリオ）'!$A$2:$R$217,2,FALSE))</f>
        <v>営業部</v>
      </c>
      <c r="C65" s="22" t="str">
        <f>IF(VLOOKUP(A65,'DB（シナリオ）'!$A$2:$R$217,3,FALSE)="","",VLOOKUP(A65,'DB（シナリオ）'!$A$2:$R$217,3,FALSE))</f>
        <v>営業１課</v>
      </c>
      <c r="D65" s="21" t="str">
        <f>IF(VLOOKUP(A65,'DB（シナリオ）'!$A$2:$R$217,4,FALSE)="","",VLOOKUP(A65,'DB（シナリオ）'!$A$2:$R$217,4,FALSE))</f>
        <v>営業事務</v>
      </c>
      <c r="E65" s="22" t="str">
        <f>IF(VLOOKUP(A65,'DB（シナリオ）'!$A$2:$R$217,5,FALSE)="","",VLOOKUP(A65,'DB（シナリオ）'!$A$2:$R$217,5,FALSE))</f>
        <v>竹内</v>
      </c>
      <c r="F65" s="22" t="str">
        <f>IF(VLOOKUP(A65,'DB（シナリオ）'!$A$2:$R$217,6,FALSE)="","",VLOOKUP(A65,'DB（シナリオ）'!$A$2:$R$217,6,FALSE))</f>
        <v>女</v>
      </c>
      <c r="G65" s="22">
        <f>IF(VLOOKUP(A65,'DB（シナリオ）'!$A$2:$R$217,7,FALSE)="","",VLOOKUP(A65,'DB（シナリオ）'!$A$2:$R$217,7,FALSE))</f>
        <v>24</v>
      </c>
      <c r="H65" s="45" t="str">
        <f>IF(VLOOKUP(A65,'DB（シナリオ）'!$A$2:$R$217,8,FALSE)="","",VLOOKUP(A65,'DB（シナリオ）'!$A$2:$R$217,8,FALSE))</f>
        <v>在館</v>
      </c>
      <c r="I65" s="21" t="str">
        <f>IF(VLOOKUP(A65,'DB（シナリオ）'!$A$2:$R$217,9,FALSE)="","",VLOOKUP(A65,'DB（シナリオ）'!$A$2:$R$217,9,FALSE))</f>
        <v/>
      </c>
      <c r="J65" s="22" t="str">
        <f>IF(VLOOKUP(A65,'DB（シナリオ）'!$A$2:$R$217,10,FALSE)="","",VLOOKUP(A65,'DB（シナリオ）'!$A$2:$R$217,10,FALSE))</f>
        <v>社内におり、無事</v>
      </c>
      <c r="K65" s="21" t="str">
        <f>IF(VLOOKUP(A65,'DB（シナリオ）'!$A$2:$R$217,11,FALSE)="","",VLOOKUP(A65,'DB（シナリオ）'!$A$2:$R$217,11,FALSE))</f>
        <v>にしやま市</v>
      </c>
      <c r="L65" s="21" t="str">
        <f>IF(VLOOKUP(A65,'DB（シナリオ）'!$A$2:$R$217,12,FALSE)="","",VLOOKUP(A65,'DB（シナリオ）'!$A$2:$R$217,12,FALSE))</f>
        <v>東西線てんとう駅</v>
      </c>
      <c r="M65" s="21">
        <f>IF(VLOOKUP(A65,'DB（シナリオ）'!$A$2:$R$217,13,FALSE)="","",VLOOKUP(A65,'DB（シナリオ）'!$A$2:$R$217,13,FALSE))</f>
        <v>10</v>
      </c>
      <c r="N65" s="21" t="str">
        <f>IF(VLOOKUP(A65,'DB（シナリオ）'!$A$2:$R$217,15,FALSE)="","",VLOOKUP(A65,'DB（シナリオ）'!$A$2:$R$217,15,FALSE))</f>
        <v>独身、一人暮らし</v>
      </c>
      <c r="O65" s="21" t="str">
        <f>IF(VLOOKUP(A65,'DB（シナリオ）'!$A$2:$R$217,16,FALSE)="","",VLOOKUP(A65,'DB（シナリオ）'!$A$2:$R$217,16,FALSE))</f>
        <v/>
      </c>
      <c r="P65" s="21" t="str">
        <f>IF(VLOOKUP(A65,'DB（シナリオ）'!$A$2:$R$217,17,FALSE)="","",VLOOKUP(A65,'DB（シナリオ）'!$A$2:$R$217,17,FALSE))</f>
        <v/>
      </c>
      <c r="Q65" s="26" t="str">
        <f>IF(VLOOKUP(A65,'DB（シナリオ）'!$A$2:$R$217,18,FALSE)="","",VLOOKUP(A65,'DB（シナリオ）'!$A$2:$R$217,18,FALSE))</f>
        <v/>
      </c>
    </row>
    <row r="66" spans="1:17" ht="56.25" customHeight="1" x14ac:dyDescent="0.2">
      <c r="A66" s="21">
        <f t="shared" si="0"/>
        <v>165</v>
      </c>
      <c r="B66" s="21" t="str">
        <f>IF(VLOOKUP(A66,'DB（シナリオ）'!$A$2:$R$217,2,FALSE)="","",VLOOKUP(A66,'DB（シナリオ）'!$A$2:$R$217,2,FALSE))</f>
        <v>営業部</v>
      </c>
      <c r="C66" s="22" t="str">
        <f>IF(VLOOKUP(A66,'DB（シナリオ）'!$A$2:$R$217,3,FALSE)="","",VLOOKUP(A66,'DB（シナリオ）'!$A$2:$R$217,3,FALSE))</f>
        <v>営業１課</v>
      </c>
      <c r="D66" s="21" t="str">
        <f>IF(VLOOKUP(A66,'DB（シナリオ）'!$A$2:$R$217,4,FALSE)="","",VLOOKUP(A66,'DB（シナリオ）'!$A$2:$R$217,4,FALSE))</f>
        <v>派遣社員</v>
      </c>
      <c r="E66" s="22" t="str">
        <f>IF(VLOOKUP(A66,'DB（シナリオ）'!$A$2:$R$217,5,FALSE)="","",VLOOKUP(A66,'DB（シナリオ）'!$A$2:$R$217,5,FALSE))</f>
        <v>田村</v>
      </c>
      <c r="F66" s="22" t="str">
        <f>IF(VLOOKUP(A66,'DB（シナリオ）'!$A$2:$R$217,6,FALSE)="","",VLOOKUP(A66,'DB（シナリオ）'!$A$2:$R$217,6,FALSE))</f>
        <v>女</v>
      </c>
      <c r="G66" s="22">
        <f>IF(VLOOKUP(A66,'DB（シナリオ）'!$A$2:$R$217,7,FALSE)="","",VLOOKUP(A66,'DB（シナリオ）'!$A$2:$R$217,7,FALSE))</f>
        <v>25</v>
      </c>
      <c r="H66" s="45" t="str">
        <f>IF(VLOOKUP(A66,'DB（シナリオ）'!$A$2:$R$217,8,FALSE)="","",VLOOKUP(A66,'DB（シナリオ）'!$A$2:$R$217,8,FALSE))</f>
        <v>在館</v>
      </c>
      <c r="I66" s="21" t="str">
        <f>IF(VLOOKUP(A66,'DB（シナリオ）'!$A$2:$R$217,9,FALSE)="","",VLOOKUP(A66,'DB（シナリオ）'!$A$2:$R$217,9,FALSE))</f>
        <v/>
      </c>
      <c r="J66" s="22" t="str">
        <f>IF(VLOOKUP(A66,'DB（シナリオ）'!$A$2:$R$217,10,FALSE)="","",VLOOKUP(A66,'DB（シナリオ）'!$A$2:$R$217,10,FALSE))</f>
        <v>社内におり、無事</v>
      </c>
      <c r="K66" s="21" t="str">
        <f>IF(VLOOKUP(A66,'DB（シナリオ）'!$A$2:$R$217,11,FALSE)="","",VLOOKUP(A66,'DB（シナリオ）'!$A$2:$R$217,11,FALSE))</f>
        <v>はまべ市</v>
      </c>
      <c r="L66" s="21" t="str">
        <f>IF(VLOOKUP(A66,'DB（シナリオ）'!$A$2:$R$217,12,FALSE)="","",VLOOKUP(A66,'DB（シナリオ）'!$A$2:$R$217,12,FALSE))</f>
        <v>東西線かぶと駅</v>
      </c>
      <c r="M66" s="21">
        <f>IF(VLOOKUP(A66,'DB（シナリオ）'!$A$2:$R$217,13,FALSE)="","",VLOOKUP(A66,'DB（シナリオ）'!$A$2:$R$217,13,FALSE))</f>
        <v>30</v>
      </c>
      <c r="N66" s="21" t="str">
        <f>IF(VLOOKUP(A66,'DB（シナリオ）'!$A$2:$R$217,15,FALSE)="","",VLOOKUP(A66,'DB（シナリオ）'!$A$2:$R$217,15,FALSE))</f>
        <v>独身、一人暮らし</v>
      </c>
      <c r="O66" s="21" t="str">
        <f>IF(VLOOKUP(A66,'DB（シナリオ）'!$A$2:$R$217,16,FALSE)="","",VLOOKUP(A66,'DB（シナリオ）'!$A$2:$R$217,16,FALSE))</f>
        <v/>
      </c>
      <c r="P66" s="21" t="str">
        <f>IF(VLOOKUP(A66,'DB（シナリオ）'!$A$2:$R$217,17,FALSE)="","",VLOOKUP(A66,'DB（シナリオ）'!$A$2:$R$217,17,FALSE))</f>
        <v/>
      </c>
      <c r="Q66" s="26" t="str">
        <f>IF(VLOOKUP(A66,'DB（シナリオ）'!$A$2:$R$217,18,FALSE)="","",VLOOKUP(A66,'DB（シナリオ）'!$A$2:$R$217,18,FALSE))</f>
        <v/>
      </c>
    </row>
    <row r="67" spans="1:17" ht="56.25" customHeight="1" x14ac:dyDescent="0.2">
      <c r="A67" s="21">
        <f t="shared" si="0"/>
        <v>166</v>
      </c>
      <c r="B67" s="21" t="str">
        <f>IF(VLOOKUP(A67,'DB（シナリオ）'!$A$2:$R$217,2,FALSE)="","",VLOOKUP(A67,'DB（シナリオ）'!$A$2:$R$217,2,FALSE))</f>
        <v>営業部</v>
      </c>
      <c r="C67" s="22" t="str">
        <f>IF(VLOOKUP(A67,'DB（シナリオ）'!$A$2:$R$217,3,FALSE)="","",VLOOKUP(A67,'DB（シナリオ）'!$A$2:$R$217,3,FALSE))</f>
        <v>営業１課</v>
      </c>
      <c r="D67" s="21" t="str">
        <f>IF(VLOOKUP(A67,'DB（シナリオ）'!$A$2:$R$217,4,FALSE)="","",VLOOKUP(A67,'DB（シナリオ）'!$A$2:$R$217,4,FALSE))</f>
        <v>派遣社員</v>
      </c>
      <c r="E67" s="22" t="str">
        <f>IF(VLOOKUP(A67,'DB（シナリオ）'!$A$2:$R$217,5,FALSE)="","",VLOOKUP(A67,'DB（シナリオ）'!$A$2:$R$217,5,FALSE))</f>
        <v>金子</v>
      </c>
      <c r="F67" s="22" t="str">
        <f>IF(VLOOKUP(A67,'DB（シナリオ）'!$A$2:$R$217,6,FALSE)="","",VLOOKUP(A67,'DB（シナリオ）'!$A$2:$R$217,6,FALSE))</f>
        <v>女</v>
      </c>
      <c r="G67" s="22">
        <f>IF(VLOOKUP(A67,'DB（シナリオ）'!$A$2:$R$217,7,FALSE)="","",VLOOKUP(A67,'DB（シナリオ）'!$A$2:$R$217,7,FALSE))</f>
        <v>28</v>
      </c>
      <c r="H67" s="45" t="str">
        <f>IF(VLOOKUP(A67,'DB（シナリオ）'!$A$2:$R$217,8,FALSE)="","",VLOOKUP(A67,'DB（シナリオ）'!$A$2:$R$217,8,FALSE))</f>
        <v>在館</v>
      </c>
      <c r="I67" s="21" t="str">
        <f>IF(VLOOKUP(A67,'DB（シナリオ）'!$A$2:$R$217,9,FALSE)="","",VLOOKUP(A67,'DB（シナリオ）'!$A$2:$R$217,9,FALSE))</f>
        <v/>
      </c>
      <c r="J67" s="22" t="str">
        <f>IF(VLOOKUP(A67,'DB（シナリオ）'!$A$2:$R$217,10,FALSE)="","",VLOOKUP(A67,'DB（シナリオ）'!$A$2:$R$217,10,FALSE))</f>
        <v>社内におり、無事</v>
      </c>
      <c r="K67" s="21" t="str">
        <f>IF(VLOOKUP(A67,'DB（シナリオ）'!$A$2:$R$217,11,FALSE)="","",VLOOKUP(A67,'DB（シナリオ）'!$A$2:$R$217,11,FALSE))</f>
        <v>ひがしの市</v>
      </c>
      <c r="L67" s="21" t="str">
        <f>IF(VLOOKUP(A67,'DB（シナリオ）'!$A$2:$R$217,12,FALSE)="","",VLOOKUP(A67,'DB（シナリオ）'!$A$2:$R$217,12,FALSE))</f>
        <v>東西線シカ駅</v>
      </c>
      <c r="M67" s="21">
        <f>IF(VLOOKUP(A67,'DB（シナリオ）'!$A$2:$R$217,13,FALSE)="","",VLOOKUP(A67,'DB（シナリオ）'!$A$2:$R$217,13,FALSE))</f>
        <v>18</v>
      </c>
      <c r="N67" s="21" t="str">
        <f>IF(VLOOKUP(A67,'DB（シナリオ）'!$A$2:$R$217,15,FALSE)="","",VLOOKUP(A67,'DB（シナリオ）'!$A$2:$R$217,15,FALSE))</f>
        <v>夫</v>
      </c>
      <c r="O67" s="21" t="str">
        <f>IF(VLOOKUP(A67,'DB（シナリオ）'!$A$2:$R$217,16,FALSE)="","",VLOOKUP(A67,'DB（シナリオ）'!$A$2:$R$217,16,FALSE))</f>
        <v>無事</v>
      </c>
      <c r="P67" s="21" t="str">
        <f>IF(VLOOKUP(A67,'DB（シナリオ）'!$A$2:$R$217,17,FALSE)="","",VLOOKUP(A67,'DB（シナリオ）'!$A$2:$R$217,17,FALSE))</f>
        <v/>
      </c>
      <c r="Q67" s="26" t="str">
        <f>IF(VLOOKUP(A67,'DB（シナリオ）'!$A$2:$R$217,18,FALSE)="","",VLOOKUP(A67,'DB（シナリオ）'!$A$2:$R$217,18,FALSE))</f>
        <v/>
      </c>
    </row>
    <row r="68" spans="1:17" ht="56.25" customHeight="1" x14ac:dyDescent="0.2">
      <c r="A68" s="21">
        <f t="shared" si="0"/>
        <v>167</v>
      </c>
      <c r="B68" s="21" t="str">
        <f>IF(VLOOKUP(A68,'DB（シナリオ）'!$A$2:$R$217,2,FALSE)="","",VLOOKUP(A68,'DB（シナリオ）'!$A$2:$R$217,2,FALSE))</f>
        <v>営業部</v>
      </c>
      <c r="C68" s="22" t="str">
        <f>IF(VLOOKUP(A68,'DB（シナリオ）'!$A$2:$R$217,3,FALSE)="","",VLOOKUP(A68,'DB（シナリオ）'!$A$2:$R$217,3,FALSE))</f>
        <v>営業２課</v>
      </c>
      <c r="D68" s="21" t="str">
        <f>IF(VLOOKUP(A68,'DB（シナリオ）'!$A$2:$R$217,4,FALSE)="","",VLOOKUP(A68,'DB（シナリオ）'!$A$2:$R$217,4,FALSE))</f>
        <v>課長</v>
      </c>
      <c r="E68" s="22" t="str">
        <f>IF(VLOOKUP(A68,'DB（シナリオ）'!$A$2:$R$217,5,FALSE)="","",VLOOKUP(A68,'DB（シナリオ）'!$A$2:$R$217,5,FALSE))</f>
        <v>和田</v>
      </c>
      <c r="F68" s="22" t="str">
        <f>IF(VLOOKUP(A68,'DB（シナリオ）'!$A$2:$R$217,6,FALSE)="","",VLOOKUP(A68,'DB（シナリオ）'!$A$2:$R$217,6,FALSE))</f>
        <v>男</v>
      </c>
      <c r="G68" s="22">
        <f>IF(VLOOKUP(A68,'DB（シナリオ）'!$A$2:$R$217,7,FALSE)="","",VLOOKUP(A68,'DB（シナリオ）'!$A$2:$R$217,7,FALSE))</f>
        <v>29</v>
      </c>
      <c r="H68" s="45" t="s">
        <v>1689</v>
      </c>
      <c r="I68" s="21" t="str">
        <f>IF(VLOOKUP(A68,'DB（シナリオ）'!$A$2:$R$217,9,FALSE)="","",VLOOKUP(A68,'DB（シナリオ）'!$A$2:$R$217,9,FALSE))</f>
        <v/>
      </c>
      <c r="J68" s="22" t="s">
        <v>1692</v>
      </c>
      <c r="K68" s="21" t="str">
        <f>IF(VLOOKUP(A68,'DB（シナリオ）'!$A$2:$R$217,11,FALSE)="","",VLOOKUP(A68,'DB（シナリオ）'!$A$2:$R$217,11,FALSE))</f>
        <v>にしやま市</v>
      </c>
      <c r="L68" s="21" t="str">
        <f>IF(VLOOKUP(A68,'DB（シナリオ）'!$A$2:$R$217,12,FALSE)="","",VLOOKUP(A68,'DB（シナリオ）'!$A$2:$R$217,12,FALSE))</f>
        <v>東西線かぶと駅</v>
      </c>
      <c r="M68" s="21">
        <f>IF(VLOOKUP(A68,'DB（シナリオ）'!$A$2:$R$217,13,FALSE)="","",VLOOKUP(A68,'DB（シナリオ）'!$A$2:$R$217,13,FALSE))</f>
        <v>30</v>
      </c>
      <c r="N68" s="21" t="str">
        <f>IF(VLOOKUP(A68,'DB（シナリオ）'!$A$2:$R$217,15,FALSE)="","",VLOOKUP(A68,'DB（シナリオ）'!$A$2:$R$217,15,FALSE))</f>
        <v>妻、息子(3歳）</v>
      </c>
      <c r="O68" s="21" t="str">
        <f>IF(VLOOKUP(A68,'DB（シナリオ）'!$A$2:$R$217,16,FALSE)="","",VLOOKUP(A68,'DB（シナリオ）'!$A$2:$R$217,16,FALSE))</f>
        <v>全員無事</v>
      </c>
      <c r="P68" s="21" t="str">
        <f>IF(VLOOKUP(A68,'DB（シナリオ）'!$A$2:$R$217,17,FALSE)="","",VLOOKUP(A68,'DB（シナリオ）'!$A$2:$R$217,17,FALSE))</f>
        <v/>
      </c>
      <c r="Q68" s="26" t="str">
        <f>IF(VLOOKUP(A68,'DB（シナリオ）'!$A$2:$R$217,18,FALSE)="","",VLOOKUP(A68,'DB（シナリオ）'!$A$2:$R$217,18,FALSE))</f>
        <v/>
      </c>
    </row>
    <row r="69" spans="1:17" ht="56.25" customHeight="1" x14ac:dyDescent="0.2">
      <c r="A69" s="21">
        <f t="shared" si="0"/>
        <v>168</v>
      </c>
      <c r="B69" s="21" t="str">
        <f>IF(VLOOKUP(A69,'DB（シナリオ）'!$A$2:$R$217,2,FALSE)="","",VLOOKUP(A69,'DB（シナリオ）'!$A$2:$R$217,2,FALSE))</f>
        <v>営業部</v>
      </c>
      <c r="C69" s="22" t="str">
        <f>IF(VLOOKUP(A69,'DB（シナリオ）'!$A$2:$R$217,3,FALSE)="","",VLOOKUP(A69,'DB（シナリオ）'!$A$2:$R$217,3,FALSE))</f>
        <v>営業２課</v>
      </c>
      <c r="D69" s="21" t="str">
        <f>IF(VLOOKUP(A69,'DB（シナリオ）'!$A$2:$R$217,4,FALSE)="","",VLOOKUP(A69,'DB（シナリオ）'!$A$2:$R$217,4,FALSE))</f>
        <v/>
      </c>
      <c r="E69" s="22" t="str">
        <f>IF(VLOOKUP(A69,'DB（シナリオ）'!$A$2:$R$217,5,FALSE)="","",VLOOKUP(A69,'DB（シナリオ）'!$A$2:$R$217,5,FALSE))</f>
        <v>中山</v>
      </c>
      <c r="F69" s="22" t="str">
        <f>IF(VLOOKUP(A69,'DB（シナリオ）'!$A$2:$R$217,6,FALSE)="","",VLOOKUP(A69,'DB（シナリオ）'!$A$2:$R$217,6,FALSE))</f>
        <v>女</v>
      </c>
      <c r="G69" s="22">
        <f>IF(VLOOKUP(A69,'DB（シナリオ）'!$A$2:$R$217,7,FALSE)="","",VLOOKUP(A69,'DB（シナリオ）'!$A$2:$R$217,7,FALSE))</f>
        <v>31</v>
      </c>
      <c r="H69" s="45" t="s">
        <v>1689</v>
      </c>
      <c r="I69" s="21" t="str">
        <f>IF(VLOOKUP(A69,'DB（シナリオ）'!$A$2:$R$217,9,FALSE)="","",VLOOKUP(A69,'DB（シナリオ）'!$A$2:$R$217,9,FALSE))</f>
        <v/>
      </c>
      <c r="J69" s="22" t="s">
        <v>1692</v>
      </c>
      <c r="K69" s="21" t="str">
        <f>IF(VLOOKUP(A69,'DB（シナリオ）'!$A$2:$R$217,11,FALSE)="","",VLOOKUP(A69,'DB（シナリオ）'!$A$2:$R$217,11,FALSE))</f>
        <v>ひがしの市</v>
      </c>
      <c r="L69" s="21" t="str">
        <f>IF(VLOOKUP(A69,'DB（シナリオ）'!$A$2:$R$217,12,FALSE)="","",VLOOKUP(A69,'DB（シナリオ）'!$A$2:$R$217,12,FALSE))</f>
        <v>南北線かつお駅</v>
      </c>
      <c r="M69" s="21">
        <f>IF(VLOOKUP(A69,'DB（シナリオ）'!$A$2:$R$217,13,FALSE)="","",VLOOKUP(A69,'DB（シナリオ）'!$A$2:$R$217,13,FALSE))</f>
        <v>11</v>
      </c>
      <c r="N69" s="21" t="str">
        <f>IF(VLOOKUP(A69,'DB（シナリオ）'!$A$2:$R$217,15,FALSE)="","",VLOOKUP(A69,'DB（シナリオ）'!$A$2:$R$217,15,FALSE))</f>
        <v>独身、一人暮らし</v>
      </c>
      <c r="O69" s="21" t="str">
        <f>IF(VLOOKUP(A69,'DB（シナリオ）'!$A$2:$R$217,16,FALSE)="","",VLOOKUP(A69,'DB（シナリオ）'!$A$2:$R$217,16,FALSE))</f>
        <v/>
      </c>
      <c r="P69" s="21" t="str">
        <f>IF(VLOOKUP(A69,'DB（シナリオ）'!$A$2:$R$217,17,FALSE)="","",VLOOKUP(A69,'DB（シナリオ）'!$A$2:$R$217,17,FALSE))</f>
        <v/>
      </c>
      <c r="Q69" s="26" t="str">
        <f>IF(VLOOKUP(A69,'DB（シナリオ）'!$A$2:$R$217,18,FALSE)="","",VLOOKUP(A69,'DB（シナリオ）'!$A$2:$R$217,18,FALSE))</f>
        <v/>
      </c>
    </row>
    <row r="70" spans="1:17" ht="56.25" customHeight="1" x14ac:dyDescent="0.2">
      <c r="A70" s="21">
        <f t="shared" ref="A70:A133" si="1">A69+1</f>
        <v>169</v>
      </c>
      <c r="B70" s="21" t="str">
        <f>IF(VLOOKUP(A70,'DB（シナリオ）'!$A$2:$R$217,2,FALSE)="","",VLOOKUP(A70,'DB（シナリオ）'!$A$2:$R$217,2,FALSE))</f>
        <v>営業部</v>
      </c>
      <c r="C70" s="22" t="str">
        <f>IF(VLOOKUP(A70,'DB（シナリオ）'!$A$2:$R$217,3,FALSE)="","",VLOOKUP(A70,'DB（シナリオ）'!$A$2:$R$217,3,FALSE))</f>
        <v>営業２課</v>
      </c>
      <c r="D70" s="21" t="str">
        <f>IF(VLOOKUP(A70,'DB（シナリオ）'!$A$2:$R$217,4,FALSE)="","",VLOOKUP(A70,'DB（シナリオ）'!$A$2:$R$217,4,FALSE))</f>
        <v/>
      </c>
      <c r="E70" s="22" t="str">
        <f>IF(VLOOKUP(A70,'DB（シナリオ）'!$A$2:$R$217,5,FALSE)="","",VLOOKUP(A70,'DB（シナリオ）'!$A$2:$R$217,5,FALSE))</f>
        <v>石田</v>
      </c>
      <c r="F70" s="22" t="str">
        <f>IF(VLOOKUP(A70,'DB（シナリオ）'!$A$2:$R$217,6,FALSE)="","",VLOOKUP(A70,'DB（シナリオ）'!$A$2:$R$217,6,FALSE))</f>
        <v>男</v>
      </c>
      <c r="G70" s="22">
        <f>IF(VLOOKUP(A70,'DB（シナリオ）'!$A$2:$R$217,7,FALSE)="","",VLOOKUP(A70,'DB（シナリオ）'!$A$2:$R$217,7,FALSE))</f>
        <v>31</v>
      </c>
      <c r="H70" s="45" t="s">
        <v>1689</v>
      </c>
      <c r="I70" s="21" t="str">
        <f>IF(VLOOKUP(A70,'DB（シナリオ）'!$A$2:$R$217,9,FALSE)="","",VLOOKUP(A70,'DB（シナリオ）'!$A$2:$R$217,9,FALSE))</f>
        <v/>
      </c>
      <c r="J70" s="22" t="s">
        <v>1695</v>
      </c>
      <c r="K70" s="21" t="str">
        <f>IF(VLOOKUP(A70,'DB（シナリオ）'!$A$2:$R$217,11,FALSE)="","",VLOOKUP(A70,'DB（シナリオ）'!$A$2:$R$217,11,FALSE))</f>
        <v>はまべ市</v>
      </c>
      <c r="L70" s="21" t="str">
        <f>IF(VLOOKUP(A70,'DB（シナリオ）'!$A$2:$R$217,12,FALSE)="","",VLOOKUP(A70,'DB（シナリオ）'!$A$2:$R$217,12,FALSE))</f>
        <v>東西線かぶと駅</v>
      </c>
      <c r="M70" s="21">
        <f>IF(VLOOKUP(A70,'DB（シナリオ）'!$A$2:$R$217,13,FALSE)="","",VLOOKUP(A70,'DB（シナリオ）'!$A$2:$R$217,13,FALSE))</f>
        <v>30</v>
      </c>
      <c r="N70" s="21" t="str">
        <f>IF(VLOOKUP(A70,'DB（シナリオ）'!$A$2:$R$217,15,FALSE)="","",VLOOKUP(A70,'DB（シナリオ）'!$A$2:$R$217,15,FALSE))</f>
        <v>独身、一人暮らし</v>
      </c>
      <c r="O70" s="21" t="str">
        <f>IF(VLOOKUP(A70,'DB（シナリオ）'!$A$2:$R$217,16,FALSE)="","",VLOOKUP(A70,'DB（シナリオ）'!$A$2:$R$217,16,FALSE))</f>
        <v/>
      </c>
      <c r="P70" s="21" t="str">
        <f>IF(VLOOKUP(A70,'DB（シナリオ）'!$A$2:$R$217,17,FALSE)="","",VLOOKUP(A70,'DB（シナリオ）'!$A$2:$R$217,17,FALSE))</f>
        <v/>
      </c>
      <c r="Q70" s="26" t="str">
        <f>IF(VLOOKUP(A70,'DB（シナリオ）'!$A$2:$R$217,18,FALSE)="","",VLOOKUP(A70,'DB（シナリオ）'!$A$2:$R$217,18,FALSE))</f>
        <v/>
      </c>
    </row>
    <row r="71" spans="1:17" ht="56.25" customHeight="1" x14ac:dyDescent="0.2">
      <c r="A71" s="21">
        <f t="shared" si="1"/>
        <v>170</v>
      </c>
      <c r="B71" s="21" t="str">
        <f>IF(VLOOKUP(A71,'DB（シナリオ）'!$A$2:$R$217,2,FALSE)="","",VLOOKUP(A71,'DB（シナリオ）'!$A$2:$R$217,2,FALSE))</f>
        <v>営業部</v>
      </c>
      <c r="C71" s="22" t="str">
        <f>IF(VLOOKUP(A71,'DB（シナリオ）'!$A$2:$R$217,3,FALSE)="","",VLOOKUP(A71,'DB（シナリオ）'!$A$2:$R$217,3,FALSE))</f>
        <v>営業２課</v>
      </c>
      <c r="D71" s="21" t="str">
        <f>IF(VLOOKUP(A71,'DB（シナリオ）'!$A$2:$R$217,4,FALSE)="","",VLOOKUP(A71,'DB（シナリオ）'!$A$2:$R$217,4,FALSE))</f>
        <v/>
      </c>
      <c r="E71" s="22" t="str">
        <f>IF(VLOOKUP(A71,'DB（シナリオ）'!$A$2:$R$217,5,FALSE)="","",VLOOKUP(A71,'DB（シナリオ）'!$A$2:$R$217,5,FALSE))</f>
        <v>上田</v>
      </c>
      <c r="F71" s="22" t="str">
        <f>IF(VLOOKUP(A71,'DB（シナリオ）'!$A$2:$R$217,6,FALSE)="","",VLOOKUP(A71,'DB（シナリオ）'!$A$2:$R$217,6,FALSE))</f>
        <v>女</v>
      </c>
      <c r="G71" s="22">
        <f>IF(VLOOKUP(A71,'DB（シナリオ）'!$A$2:$R$217,7,FALSE)="","",VLOOKUP(A71,'DB（シナリオ）'!$A$2:$R$217,7,FALSE))</f>
        <v>38</v>
      </c>
      <c r="H71" s="45" t="s">
        <v>1689</v>
      </c>
      <c r="I71" s="21" t="str">
        <f>IF(VLOOKUP(A71,'DB（シナリオ）'!$A$2:$R$217,9,FALSE)="","",VLOOKUP(A71,'DB（シナリオ）'!$A$2:$R$217,9,FALSE))</f>
        <v/>
      </c>
      <c r="J71" s="22" t="s">
        <v>1695</v>
      </c>
      <c r="K71" s="21" t="str">
        <f>IF(VLOOKUP(A71,'DB（シナリオ）'!$A$2:$R$217,11,FALSE)="","",VLOOKUP(A71,'DB（シナリオ）'!$A$2:$R$217,11,FALSE))</f>
        <v>ひがしの市</v>
      </c>
      <c r="L71" s="21" t="str">
        <f>IF(VLOOKUP(A71,'DB（シナリオ）'!$A$2:$R$217,12,FALSE)="","",VLOOKUP(A71,'DB（シナリオ）'!$A$2:$R$217,12,FALSE))</f>
        <v>東西線キツネ駅</v>
      </c>
      <c r="M71" s="21">
        <f>IF(VLOOKUP(A71,'DB（シナリオ）'!$A$2:$R$217,13,FALSE)="","",VLOOKUP(A71,'DB（シナリオ）'!$A$2:$R$217,13,FALSE))</f>
        <v>15</v>
      </c>
      <c r="N71" s="21" t="str">
        <f>IF(VLOOKUP(A71,'DB（シナリオ）'!$A$2:$R$217,15,FALSE)="","",VLOOKUP(A71,'DB（シナリオ）'!$A$2:$R$217,15,FALSE))</f>
        <v>夫、息子(5歳）</v>
      </c>
      <c r="O71" s="21" t="str">
        <f>IF(VLOOKUP(A71,'DB（シナリオ）'!$A$2:$R$217,16,FALSE)="","",VLOOKUP(A71,'DB（シナリオ）'!$A$2:$R$217,16,FALSE))</f>
        <v>全員無事</v>
      </c>
      <c r="P71" s="21" t="str">
        <f>IF(VLOOKUP(A71,'DB（シナリオ）'!$A$2:$R$217,17,FALSE)="","",VLOOKUP(A71,'DB（シナリオ）'!$A$2:$R$217,17,FALSE))</f>
        <v/>
      </c>
      <c r="Q71" s="26" t="str">
        <f>IF(VLOOKUP(A71,'DB（シナリオ）'!$A$2:$R$217,18,FALSE)="","",VLOOKUP(A71,'DB（シナリオ）'!$A$2:$R$217,18,FALSE))</f>
        <v/>
      </c>
    </row>
    <row r="72" spans="1:17" ht="56.25" customHeight="1" x14ac:dyDescent="0.2">
      <c r="A72" s="21">
        <f t="shared" si="1"/>
        <v>171</v>
      </c>
      <c r="B72" s="21" t="str">
        <f>IF(VLOOKUP(A72,'DB（シナリオ）'!$A$2:$R$217,2,FALSE)="","",VLOOKUP(A72,'DB（シナリオ）'!$A$2:$R$217,2,FALSE))</f>
        <v>営業部</v>
      </c>
      <c r="C72" s="22" t="str">
        <f>IF(VLOOKUP(A72,'DB（シナリオ）'!$A$2:$R$217,3,FALSE)="","",VLOOKUP(A72,'DB（シナリオ）'!$A$2:$R$217,3,FALSE))</f>
        <v>営業２課</v>
      </c>
      <c r="D72" s="21" t="str">
        <f>IF(VLOOKUP(A72,'DB（シナリオ）'!$A$2:$R$217,4,FALSE)="","",VLOOKUP(A72,'DB（シナリオ）'!$A$2:$R$217,4,FALSE))</f>
        <v/>
      </c>
      <c r="E72" s="22" t="str">
        <f>IF(VLOOKUP(A72,'DB（シナリオ）'!$A$2:$R$217,5,FALSE)="","",VLOOKUP(A72,'DB（シナリオ）'!$A$2:$R$217,5,FALSE))</f>
        <v>森田</v>
      </c>
      <c r="F72" s="22" t="str">
        <f>IF(VLOOKUP(A72,'DB（シナリオ）'!$A$2:$R$217,6,FALSE)="","",VLOOKUP(A72,'DB（シナリオ）'!$A$2:$R$217,6,FALSE))</f>
        <v>男</v>
      </c>
      <c r="G72" s="22">
        <f>IF(VLOOKUP(A72,'DB（シナリオ）'!$A$2:$R$217,7,FALSE)="","",VLOOKUP(A72,'DB（シナリオ）'!$A$2:$R$217,7,FALSE))</f>
        <v>40</v>
      </c>
      <c r="H72" s="45" t="s">
        <v>1687</v>
      </c>
      <c r="I72" s="21" t="str">
        <f>IF(VLOOKUP(A72,'DB（シナリオ）'!$A$2:$R$217,9,FALSE)="","",VLOOKUP(A72,'DB（シナリオ）'!$A$2:$R$217,9,FALSE))</f>
        <v/>
      </c>
      <c r="J72" s="22" t="s">
        <v>1702</v>
      </c>
      <c r="K72" s="21" t="str">
        <f>IF(VLOOKUP(A72,'DB（シナリオ）'!$A$2:$R$217,11,FALSE)="","",VLOOKUP(A72,'DB（シナリオ）'!$A$2:$R$217,11,FALSE))</f>
        <v>ひがしの市</v>
      </c>
      <c r="L72" s="21" t="str">
        <f>IF(VLOOKUP(A72,'DB（シナリオ）'!$A$2:$R$217,12,FALSE)="","",VLOOKUP(A72,'DB（シナリオ）'!$A$2:$R$217,12,FALSE))</f>
        <v>南北線ミカン駅</v>
      </c>
      <c r="M72" s="21">
        <f>IF(VLOOKUP(A72,'DB（シナリオ）'!$A$2:$R$217,13,FALSE)="","",VLOOKUP(A72,'DB（シナリオ）'!$A$2:$R$217,13,FALSE))</f>
        <v>8</v>
      </c>
      <c r="N72" s="21" t="str">
        <f>IF(VLOOKUP(A72,'DB（シナリオ）'!$A$2:$R$217,15,FALSE)="","",VLOOKUP(A72,'DB（シナリオ）'!$A$2:$R$217,15,FALSE))</f>
        <v>妻、娘(12歳）、息子(10歳)</v>
      </c>
      <c r="O72" s="21" t="str">
        <f>IF(VLOOKUP(A72,'DB（シナリオ）'!$A$2:$R$217,16,FALSE)="","",VLOOKUP(A72,'DB（シナリオ）'!$A$2:$R$217,16,FALSE))</f>
        <v>全員無事</v>
      </c>
      <c r="P72" s="21" t="str">
        <f>IF(VLOOKUP(A72,'DB（シナリオ）'!$A$2:$R$217,17,FALSE)="","",VLOOKUP(A72,'DB（シナリオ）'!$A$2:$R$217,17,FALSE))</f>
        <v/>
      </c>
      <c r="Q72" s="26" t="str">
        <f>IF(VLOOKUP(A72,'DB（シナリオ）'!$A$2:$R$217,18,FALSE)="","",VLOOKUP(A72,'DB（シナリオ）'!$A$2:$R$217,18,FALSE))</f>
        <v/>
      </c>
    </row>
    <row r="73" spans="1:17" ht="56.25" customHeight="1" x14ac:dyDescent="0.2">
      <c r="A73" s="21">
        <f t="shared" si="1"/>
        <v>172</v>
      </c>
      <c r="B73" s="21" t="str">
        <f>IF(VLOOKUP(A73,'DB（シナリオ）'!$A$2:$R$217,2,FALSE)="","",VLOOKUP(A73,'DB（シナリオ）'!$A$2:$R$217,2,FALSE))</f>
        <v>営業部</v>
      </c>
      <c r="C73" s="22" t="str">
        <f>IF(VLOOKUP(A73,'DB（シナリオ）'!$A$2:$R$217,3,FALSE)="","",VLOOKUP(A73,'DB（シナリオ）'!$A$2:$R$217,3,FALSE))</f>
        <v>営業２課</v>
      </c>
      <c r="D73" s="21" t="str">
        <f>IF(VLOOKUP(A73,'DB（シナリオ）'!$A$2:$R$217,4,FALSE)="","",VLOOKUP(A73,'DB（シナリオ）'!$A$2:$R$217,4,FALSE))</f>
        <v/>
      </c>
      <c r="E73" s="22" t="str">
        <f>IF(VLOOKUP(A73,'DB（シナリオ）'!$A$2:$R$217,5,FALSE)="","",VLOOKUP(A73,'DB（シナリオ）'!$A$2:$R$217,5,FALSE))</f>
        <v>佐倉</v>
      </c>
      <c r="F73" s="22" t="str">
        <f>IF(VLOOKUP(A73,'DB（シナリオ）'!$A$2:$R$217,6,FALSE)="","",VLOOKUP(A73,'DB（シナリオ）'!$A$2:$R$217,6,FALSE))</f>
        <v>女</v>
      </c>
      <c r="G73" s="22">
        <f>IF(VLOOKUP(A73,'DB（シナリオ）'!$A$2:$R$217,7,FALSE)="","",VLOOKUP(A73,'DB（シナリオ）'!$A$2:$R$217,7,FALSE))</f>
        <v>41</v>
      </c>
      <c r="H73" s="45" t="s">
        <v>1689</v>
      </c>
      <c r="I73" s="21" t="str">
        <f>IF(VLOOKUP(A73,'DB（シナリオ）'!$A$2:$R$217,9,FALSE)="","",VLOOKUP(A73,'DB（シナリオ）'!$A$2:$R$217,9,FALSE))</f>
        <v/>
      </c>
      <c r="J73" s="22" t="s">
        <v>1692</v>
      </c>
      <c r="K73" s="21" t="str">
        <f>IF(VLOOKUP(A73,'DB（シナリオ）'!$A$2:$R$217,11,FALSE)="","",VLOOKUP(A73,'DB（シナリオ）'!$A$2:$R$217,11,FALSE))</f>
        <v>はまべ市</v>
      </c>
      <c r="L73" s="21" t="str">
        <f>IF(VLOOKUP(A73,'DB（シナリオ）'!$A$2:$R$217,12,FALSE)="","",VLOOKUP(A73,'DB（シナリオ）'!$A$2:$R$217,12,FALSE))</f>
        <v>東西線かぶと駅</v>
      </c>
      <c r="M73" s="21">
        <f>IF(VLOOKUP(A73,'DB（シナリオ）'!$A$2:$R$217,13,FALSE)="","",VLOOKUP(A73,'DB（シナリオ）'!$A$2:$R$217,13,FALSE))</f>
        <v>30</v>
      </c>
      <c r="N73" s="21" t="str">
        <f>IF(VLOOKUP(A73,'DB（シナリオ）'!$A$2:$R$217,15,FALSE)="","",VLOOKUP(A73,'DB（シナリオ）'!$A$2:$R$217,15,FALSE))</f>
        <v>夫、息子(10歳）</v>
      </c>
      <c r="O73" s="21" t="str">
        <f>IF(VLOOKUP(A73,'DB（シナリオ）'!$A$2:$R$217,16,FALSE)="","",VLOOKUP(A73,'DB（シナリオ）'!$A$2:$R$217,16,FALSE))</f>
        <v>全員無事</v>
      </c>
      <c r="P73" s="21" t="str">
        <f>IF(VLOOKUP(A73,'DB（シナリオ）'!$A$2:$R$217,17,FALSE)="","",VLOOKUP(A73,'DB（シナリオ）'!$A$2:$R$217,17,FALSE))</f>
        <v/>
      </c>
      <c r="Q73" s="26" t="str">
        <f>IF(VLOOKUP(A73,'DB（シナリオ）'!$A$2:$R$217,18,FALSE)="","",VLOOKUP(A73,'DB（シナリオ）'!$A$2:$R$217,18,FALSE))</f>
        <v/>
      </c>
    </row>
    <row r="74" spans="1:17" ht="56.25" customHeight="1" x14ac:dyDescent="0.2">
      <c r="A74" s="21">
        <f t="shared" si="1"/>
        <v>173</v>
      </c>
      <c r="B74" s="21" t="str">
        <f>IF(VLOOKUP(A74,'DB（シナリオ）'!$A$2:$R$217,2,FALSE)="","",VLOOKUP(A74,'DB（シナリオ）'!$A$2:$R$217,2,FALSE))</f>
        <v>営業部</v>
      </c>
      <c r="C74" s="22" t="str">
        <f>IF(VLOOKUP(A74,'DB（シナリオ）'!$A$2:$R$217,3,FALSE)="","",VLOOKUP(A74,'DB（シナリオ）'!$A$2:$R$217,3,FALSE))</f>
        <v>営業２課</v>
      </c>
      <c r="D74" s="21" t="str">
        <f>IF(VLOOKUP(A74,'DB（シナリオ）'!$A$2:$R$217,4,FALSE)="","",VLOOKUP(A74,'DB（シナリオ）'!$A$2:$R$217,4,FALSE))</f>
        <v/>
      </c>
      <c r="E74" s="22" t="str">
        <f>IF(VLOOKUP(A74,'DB（シナリオ）'!$A$2:$R$217,5,FALSE)="","",VLOOKUP(A74,'DB（シナリオ）'!$A$2:$R$217,5,FALSE))</f>
        <v>原</v>
      </c>
      <c r="F74" s="22" t="str">
        <f>IF(VLOOKUP(A74,'DB（シナリオ）'!$A$2:$R$217,6,FALSE)="","",VLOOKUP(A74,'DB（シナリオ）'!$A$2:$R$217,6,FALSE))</f>
        <v>男</v>
      </c>
      <c r="G74" s="22">
        <f>IF(VLOOKUP(A74,'DB（シナリオ）'!$A$2:$R$217,7,FALSE)="","",VLOOKUP(A74,'DB（シナリオ）'!$A$2:$R$217,7,FALSE))</f>
        <v>45</v>
      </c>
      <c r="H74" s="45" t="str">
        <f>IF(VLOOKUP(A74,'DB（シナリオ）'!$A$2:$R$217,8,FALSE)="","",VLOOKUP(A74,'DB（シナリオ）'!$A$2:$R$217,8,FALSE))</f>
        <v>外出中</v>
      </c>
      <c r="I74" s="21" t="str">
        <f>IF(VLOOKUP(A74,'DB（シナリオ）'!$A$2:$R$217,9,FALSE)="","",VLOOKUP(A74,'DB（シナリオ）'!$A$2:$R$217,9,FALSE))</f>
        <v/>
      </c>
      <c r="J74" s="22" t="str">
        <f>IF(VLOOKUP(A74,'DB（シナリオ）'!$A$2:$R$217,10,FALSE)="","",VLOOKUP(A74,'DB（シナリオ）'!$A$2:$R$217,10,FALSE))</f>
        <v>外出先で被災、無事</v>
      </c>
      <c r="K74" s="21" t="str">
        <f>IF(VLOOKUP(A74,'DB（シナリオ）'!$A$2:$R$217,11,FALSE)="","",VLOOKUP(A74,'DB（シナリオ）'!$A$2:$R$217,11,FALSE))</f>
        <v>にしやま市</v>
      </c>
      <c r="L74" s="21" t="str">
        <f>IF(VLOOKUP(A74,'DB（シナリオ）'!$A$2:$R$217,12,FALSE)="","",VLOOKUP(A74,'DB（シナリオ）'!$A$2:$R$217,12,FALSE))</f>
        <v>東西線ばった駅</v>
      </c>
      <c r="M74" s="21">
        <f>IF(VLOOKUP(A74,'DB（シナリオ）'!$A$2:$R$217,13,FALSE)="","",VLOOKUP(A74,'DB（シナリオ）'!$A$2:$R$217,13,FALSE))</f>
        <v>25</v>
      </c>
      <c r="N74" s="21" t="str">
        <f>IF(VLOOKUP(A74,'DB（シナリオ）'!$A$2:$R$217,15,FALSE)="","",VLOOKUP(A74,'DB（シナリオ）'!$A$2:$R$217,15,FALSE))</f>
        <v>妻、娘(17歳）、息子(14歳)</v>
      </c>
      <c r="O74" s="21" t="str">
        <f>IF(VLOOKUP(A74,'DB（シナリオ）'!$A$2:$R$217,16,FALSE)="","",VLOOKUP(A74,'DB（シナリオ）'!$A$2:$R$217,16,FALSE))</f>
        <v>全員無事</v>
      </c>
      <c r="P74" s="21" t="str">
        <f>IF(VLOOKUP(A74,'DB（シナリオ）'!$A$2:$R$217,17,FALSE)="","",VLOOKUP(A74,'DB（シナリオ）'!$A$2:$R$217,17,FALSE))</f>
        <v/>
      </c>
      <c r="Q74" s="26" t="str">
        <f>IF(VLOOKUP(A74,'DB（シナリオ）'!$A$2:$R$217,18,FALSE)="","",VLOOKUP(A74,'DB（シナリオ）'!$A$2:$R$217,18,FALSE))</f>
        <v/>
      </c>
    </row>
    <row r="75" spans="1:17" ht="56.25" customHeight="1" x14ac:dyDescent="0.2">
      <c r="A75" s="21">
        <f t="shared" si="1"/>
        <v>174</v>
      </c>
      <c r="B75" s="21" t="str">
        <f>IF(VLOOKUP(A75,'DB（シナリオ）'!$A$2:$R$217,2,FALSE)="","",VLOOKUP(A75,'DB（シナリオ）'!$A$2:$R$217,2,FALSE))</f>
        <v>営業部</v>
      </c>
      <c r="C75" s="22" t="str">
        <f>IF(VLOOKUP(A75,'DB（シナリオ）'!$A$2:$R$217,3,FALSE)="","",VLOOKUP(A75,'DB（シナリオ）'!$A$2:$R$217,3,FALSE))</f>
        <v>営業２課</v>
      </c>
      <c r="D75" s="21" t="str">
        <f>IF(VLOOKUP(A75,'DB（シナリオ）'!$A$2:$R$217,4,FALSE)="","",VLOOKUP(A75,'DB（シナリオ）'!$A$2:$R$217,4,FALSE))</f>
        <v/>
      </c>
      <c r="E75" s="22" t="str">
        <f>IF(VLOOKUP(A75,'DB（シナリオ）'!$A$2:$R$217,5,FALSE)="","",VLOOKUP(A75,'DB（シナリオ）'!$A$2:$R$217,5,FALSE))</f>
        <v>千葉</v>
      </c>
      <c r="F75" s="22" t="str">
        <f>IF(VLOOKUP(A75,'DB（シナリオ）'!$A$2:$R$217,6,FALSE)="","",VLOOKUP(A75,'DB（シナリオ）'!$A$2:$R$217,6,FALSE))</f>
        <v>女</v>
      </c>
      <c r="G75" s="22">
        <f>IF(VLOOKUP(A75,'DB（シナリオ）'!$A$2:$R$217,7,FALSE)="","",VLOOKUP(A75,'DB（シナリオ）'!$A$2:$R$217,7,FALSE))</f>
        <v>30</v>
      </c>
      <c r="H75" s="45" t="str">
        <f>IF(VLOOKUP(A75,'DB（シナリオ）'!$A$2:$R$217,8,FALSE)="","",VLOOKUP(A75,'DB（シナリオ）'!$A$2:$R$217,8,FALSE))</f>
        <v>外出中</v>
      </c>
      <c r="I75" s="21" t="str">
        <f>IF(VLOOKUP(A75,'DB（シナリオ）'!$A$2:$R$217,9,FALSE)="","",VLOOKUP(A75,'DB（シナリオ）'!$A$2:$R$217,9,FALSE))</f>
        <v/>
      </c>
      <c r="J75" s="22" t="str">
        <f>IF(VLOOKUP(A75,'DB（シナリオ）'!$A$2:$R$217,10,FALSE)="","",VLOOKUP(A75,'DB（シナリオ）'!$A$2:$R$217,10,FALSE))</f>
        <v>外出先で被災、無事</v>
      </c>
      <c r="K75" s="21" t="str">
        <f>IF(VLOOKUP(A75,'DB（シナリオ）'!$A$2:$R$217,11,FALSE)="","",VLOOKUP(A75,'DB（シナリオ）'!$A$2:$R$217,11,FALSE))</f>
        <v>ひがしの市</v>
      </c>
      <c r="L75" s="21" t="str">
        <f>IF(VLOOKUP(A75,'DB（シナリオ）'!$A$2:$R$217,12,FALSE)="","",VLOOKUP(A75,'DB（シナリオ）'!$A$2:$R$217,12,FALSE))</f>
        <v>東西線クマ駅</v>
      </c>
      <c r="M75" s="21">
        <f>IF(VLOOKUP(A75,'DB（シナリオ）'!$A$2:$R$217,13,FALSE)="","",VLOOKUP(A75,'DB（シナリオ）'!$A$2:$R$217,13,FALSE))</f>
        <v>22</v>
      </c>
      <c r="N75" s="21" t="str">
        <f>IF(VLOOKUP(A75,'DB（シナリオ）'!$A$2:$R$217,15,FALSE)="","",VLOOKUP(A75,'DB（シナリオ）'!$A$2:$R$217,15,FALSE))</f>
        <v>夫、息子(4歳）</v>
      </c>
      <c r="O75" s="21" t="str">
        <f>IF(VLOOKUP(A75,'DB（シナリオ）'!$A$2:$R$217,16,FALSE)="","",VLOOKUP(A75,'DB（シナリオ）'!$A$2:$R$217,16,FALSE))</f>
        <v>全員無事</v>
      </c>
      <c r="P75" s="21" t="str">
        <f>IF(VLOOKUP(A75,'DB（シナリオ）'!$A$2:$R$217,17,FALSE)="","",VLOOKUP(A75,'DB（シナリオ）'!$A$2:$R$217,17,FALSE))</f>
        <v/>
      </c>
      <c r="Q75" s="26" t="str">
        <f>IF(VLOOKUP(A75,'DB（シナリオ）'!$A$2:$R$217,18,FALSE)="","",VLOOKUP(A75,'DB（シナリオ）'!$A$2:$R$217,18,FALSE))</f>
        <v/>
      </c>
    </row>
    <row r="76" spans="1:17" ht="56.25" customHeight="1" x14ac:dyDescent="0.2">
      <c r="A76" s="21">
        <f t="shared" si="1"/>
        <v>175</v>
      </c>
      <c r="B76" s="21" t="str">
        <f>IF(VLOOKUP(A76,'DB（シナリオ）'!$A$2:$R$217,2,FALSE)="","",VLOOKUP(A76,'DB（シナリオ）'!$A$2:$R$217,2,FALSE))</f>
        <v>営業部</v>
      </c>
      <c r="C76" s="22" t="str">
        <f>IF(VLOOKUP(A76,'DB（シナリオ）'!$A$2:$R$217,3,FALSE)="","",VLOOKUP(A76,'DB（シナリオ）'!$A$2:$R$217,3,FALSE))</f>
        <v>営業２課</v>
      </c>
      <c r="D76" s="21" t="str">
        <f>IF(VLOOKUP(A76,'DB（シナリオ）'!$A$2:$R$217,4,FALSE)="","",VLOOKUP(A76,'DB（シナリオ）'!$A$2:$R$217,4,FALSE))</f>
        <v/>
      </c>
      <c r="E76" s="22" t="str">
        <f>IF(VLOOKUP(A76,'DB（シナリオ）'!$A$2:$R$217,5,FALSE)="","",VLOOKUP(A76,'DB（シナリオ）'!$A$2:$R$217,5,FALSE))</f>
        <v>柴田</v>
      </c>
      <c r="F76" s="22" t="str">
        <f>IF(VLOOKUP(A76,'DB（シナリオ）'!$A$2:$R$217,6,FALSE)="","",VLOOKUP(A76,'DB（シナリオ）'!$A$2:$R$217,6,FALSE))</f>
        <v>女</v>
      </c>
      <c r="G76" s="22">
        <f>IF(VLOOKUP(A76,'DB（シナリオ）'!$A$2:$R$217,7,FALSE)="","",VLOOKUP(A76,'DB（シナリオ）'!$A$2:$R$217,7,FALSE))</f>
        <v>31</v>
      </c>
      <c r="H76" s="45" t="s">
        <v>1689</v>
      </c>
      <c r="I76" s="21" t="str">
        <f>IF(VLOOKUP(A76,'DB（シナリオ）'!$A$2:$R$217,9,FALSE)="","",VLOOKUP(A76,'DB（シナリオ）'!$A$2:$R$217,9,FALSE))</f>
        <v/>
      </c>
      <c r="J76" s="22" t="s">
        <v>1691</v>
      </c>
      <c r="K76" s="21" t="str">
        <f>IF(VLOOKUP(A76,'DB（シナリオ）'!$A$2:$R$217,11,FALSE)="","",VLOOKUP(A76,'DB（シナリオ）'!$A$2:$R$217,11,FALSE))</f>
        <v>にしやま市</v>
      </c>
      <c r="L76" s="21" t="str">
        <f>IF(VLOOKUP(A76,'DB（シナリオ）'!$A$2:$R$217,12,FALSE)="","",VLOOKUP(A76,'DB（シナリオ）'!$A$2:$R$217,12,FALSE))</f>
        <v>東西線あり駅</v>
      </c>
      <c r="M76" s="21">
        <f>IF(VLOOKUP(A76,'DB（シナリオ）'!$A$2:$R$217,13,FALSE)="","",VLOOKUP(A76,'DB（シナリオ）'!$A$2:$R$217,13,FALSE))</f>
        <v>5</v>
      </c>
      <c r="N76" s="21" t="str">
        <f>IF(VLOOKUP(A76,'DB（シナリオ）'!$A$2:$R$217,15,FALSE)="","",VLOOKUP(A76,'DB（シナリオ）'!$A$2:$R$217,15,FALSE))</f>
        <v>独身、一人暮らし</v>
      </c>
      <c r="O76" s="21" t="str">
        <f>IF(VLOOKUP(A76,'DB（シナリオ）'!$A$2:$R$217,16,FALSE)="","",VLOOKUP(A76,'DB（シナリオ）'!$A$2:$R$217,16,FALSE))</f>
        <v/>
      </c>
      <c r="P76" s="21" t="str">
        <f>IF(VLOOKUP(A76,'DB（シナリオ）'!$A$2:$R$217,17,FALSE)="","",VLOOKUP(A76,'DB（シナリオ）'!$A$2:$R$217,17,FALSE))</f>
        <v/>
      </c>
      <c r="Q76" s="26" t="str">
        <f>IF(VLOOKUP(A76,'DB（シナリオ）'!$A$2:$R$217,18,FALSE)="","",VLOOKUP(A76,'DB（シナリオ）'!$A$2:$R$217,18,FALSE))</f>
        <v/>
      </c>
    </row>
    <row r="77" spans="1:17" ht="56.25" customHeight="1" x14ac:dyDescent="0.2">
      <c r="A77" s="21">
        <f t="shared" si="1"/>
        <v>176</v>
      </c>
      <c r="B77" s="21" t="str">
        <f>IF(VLOOKUP(A77,'DB（シナリオ）'!$A$2:$R$217,2,FALSE)="","",VLOOKUP(A77,'DB（シナリオ）'!$A$2:$R$217,2,FALSE))</f>
        <v>営業部</v>
      </c>
      <c r="C77" s="22" t="str">
        <f>IF(VLOOKUP(A77,'DB（シナリオ）'!$A$2:$R$217,3,FALSE)="","",VLOOKUP(A77,'DB（シナリオ）'!$A$2:$R$217,3,FALSE))</f>
        <v>営業２課</v>
      </c>
      <c r="D77" s="21" t="str">
        <f>IF(VLOOKUP(A77,'DB（シナリオ）'!$A$2:$R$217,4,FALSE)="","",VLOOKUP(A77,'DB（シナリオ）'!$A$2:$R$217,4,FALSE))</f>
        <v/>
      </c>
      <c r="E77" s="22" t="str">
        <f>IF(VLOOKUP(A77,'DB（シナリオ）'!$A$2:$R$217,5,FALSE)="","",VLOOKUP(A77,'DB（シナリオ）'!$A$2:$R$217,5,FALSE))</f>
        <v>市川</v>
      </c>
      <c r="F77" s="22" t="str">
        <f>IF(VLOOKUP(A77,'DB（シナリオ）'!$A$2:$R$217,6,FALSE)="","",VLOOKUP(A77,'DB（シナリオ）'!$A$2:$R$217,6,FALSE))</f>
        <v>女</v>
      </c>
      <c r="G77" s="22">
        <f>IF(VLOOKUP(A77,'DB（シナリオ）'!$A$2:$R$217,7,FALSE)="","",VLOOKUP(A77,'DB（シナリオ）'!$A$2:$R$217,7,FALSE))</f>
        <v>29</v>
      </c>
      <c r="H77" s="45" t="s">
        <v>1689</v>
      </c>
      <c r="I77" s="21" t="str">
        <f>IF(VLOOKUP(A77,'DB（シナリオ）'!$A$2:$R$217,9,FALSE)="","",VLOOKUP(A77,'DB（シナリオ）'!$A$2:$R$217,9,FALSE))</f>
        <v/>
      </c>
      <c r="J77" s="22" t="s">
        <v>1691</v>
      </c>
      <c r="K77" s="21" t="str">
        <f>IF(VLOOKUP(A77,'DB（シナリオ）'!$A$2:$R$217,11,FALSE)="","",VLOOKUP(A77,'DB（シナリオ）'!$A$2:$R$217,11,FALSE))</f>
        <v>ひがしの市</v>
      </c>
      <c r="L77" s="21" t="str">
        <f>IF(VLOOKUP(A77,'DB（シナリオ）'!$A$2:$R$217,12,FALSE)="","",VLOOKUP(A77,'DB（シナリオ）'!$A$2:$R$217,12,FALSE))</f>
        <v>東西線キツネ駅</v>
      </c>
      <c r="M77" s="21">
        <f>IF(VLOOKUP(A77,'DB（シナリオ）'!$A$2:$R$217,13,FALSE)="","",VLOOKUP(A77,'DB（シナリオ）'!$A$2:$R$217,13,FALSE))</f>
        <v>15</v>
      </c>
      <c r="N77" s="21" t="str">
        <f>IF(VLOOKUP(A77,'DB（シナリオ）'!$A$2:$R$217,15,FALSE)="","",VLOOKUP(A77,'DB（シナリオ）'!$A$2:$R$217,15,FALSE))</f>
        <v>独身、一人暮らし</v>
      </c>
      <c r="O77" s="21" t="str">
        <f>IF(VLOOKUP(A77,'DB（シナリオ）'!$A$2:$R$217,16,FALSE)="","",VLOOKUP(A77,'DB（シナリオ）'!$A$2:$R$217,16,FALSE))</f>
        <v/>
      </c>
      <c r="P77" s="21" t="str">
        <f>IF(VLOOKUP(A77,'DB（シナリオ）'!$A$2:$R$217,17,FALSE)="","",VLOOKUP(A77,'DB（シナリオ）'!$A$2:$R$217,17,FALSE))</f>
        <v/>
      </c>
      <c r="Q77" s="26" t="str">
        <f>IF(VLOOKUP(A77,'DB（シナリオ）'!$A$2:$R$217,18,FALSE)="","",VLOOKUP(A77,'DB（シナリオ）'!$A$2:$R$217,18,FALSE))</f>
        <v/>
      </c>
    </row>
    <row r="78" spans="1:17" ht="56.25" customHeight="1" x14ac:dyDescent="0.2">
      <c r="A78" s="21">
        <f t="shared" si="1"/>
        <v>177</v>
      </c>
      <c r="B78" s="21" t="str">
        <f>IF(VLOOKUP(A78,'DB（シナリオ）'!$A$2:$R$217,2,FALSE)="","",VLOOKUP(A78,'DB（シナリオ）'!$A$2:$R$217,2,FALSE))</f>
        <v>営業部</v>
      </c>
      <c r="C78" s="22" t="str">
        <f>IF(VLOOKUP(A78,'DB（シナリオ）'!$A$2:$R$217,3,FALSE)="","",VLOOKUP(A78,'DB（シナリオ）'!$A$2:$R$217,3,FALSE))</f>
        <v>営業２課</v>
      </c>
      <c r="D78" s="21" t="str">
        <f>IF(VLOOKUP(A78,'DB（シナリオ）'!$A$2:$R$217,4,FALSE)="","",VLOOKUP(A78,'DB（シナリオ）'!$A$2:$R$217,4,FALSE))</f>
        <v/>
      </c>
      <c r="E78" s="22" t="str">
        <f>IF(VLOOKUP(A78,'DB（シナリオ）'!$A$2:$R$217,5,FALSE)="","",VLOOKUP(A78,'DB（シナリオ）'!$A$2:$R$217,5,FALSE))</f>
        <v>酒井</v>
      </c>
      <c r="F78" s="22" t="str">
        <f>IF(VLOOKUP(A78,'DB（シナリオ）'!$A$2:$R$217,6,FALSE)="","",VLOOKUP(A78,'DB（シナリオ）'!$A$2:$R$217,6,FALSE))</f>
        <v>男</v>
      </c>
      <c r="G78" s="22">
        <f>IF(VLOOKUP(A78,'DB（シナリオ）'!$A$2:$R$217,7,FALSE)="","",VLOOKUP(A78,'DB（シナリオ）'!$A$2:$R$217,7,FALSE))</f>
        <v>34</v>
      </c>
      <c r="H78" s="45" t="s">
        <v>1689</v>
      </c>
      <c r="I78" s="21" t="str">
        <f>IF(VLOOKUP(A78,'DB（シナリオ）'!$A$2:$R$217,9,FALSE)="","",VLOOKUP(A78,'DB（シナリオ）'!$A$2:$R$217,9,FALSE))</f>
        <v/>
      </c>
      <c r="J78" s="22" t="s">
        <v>1692</v>
      </c>
      <c r="K78" s="21" t="str">
        <f>IF(VLOOKUP(A78,'DB（シナリオ）'!$A$2:$R$217,11,FALSE)="","",VLOOKUP(A78,'DB（シナリオ）'!$A$2:$R$217,11,FALSE))</f>
        <v>はまべ市</v>
      </c>
      <c r="L78" s="21" t="str">
        <f>IF(VLOOKUP(A78,'DB（シナリオ）'!$A$2:$R$217,12,FALSE)="","",VLOOKUP(A78,'DB（シナリオ）'!$A$2:$R$217,12,FALSE))</f>
        <v>東西線かぶと駅</v>
      </c>
      <c r="M78" s="21">
        <f>IF(VLOOKUP(A78,'DB（シナリオ）'!$A$2:$R$217,13,FALSE)="","",VLOOKUP(A78,'DB（シナリオ）'!$A$2:$R$217,13,FALSE))</f>
        <v>30</v>
      </c>
      <c r="N78" s="21" t="str">
        <f>IF(VLOOKUP(A78,'DB（シナリオ）'!$A$2:$R$217,15,FALSE)="","",VLOOKUP(A78,'DB（シナリオ）'!$A$2:$R$217,15,FALSE))</f>
        <v>独身、一人暮らし</v>
      </c>
      <c r="O78" s="21" t="str">
        <f>IF(VLOOKUP(A78,'DB（シナリオ）'!$A$2:$R$217,16,FALSE)="","",VLOOKUP(A78,'DB（シナリオ）'!$A$2:$R$217,16,FALSE))</f>
        <v/>
      </c>
      <c r="P78" s="21" t="str">
        <f>IF(VLOOKUP(A78,'DB（シナリオ）'!$A$2:$R$217,17,FALSE)="","",VLOOKUP(A78,'DB（シナリオ）'!$A$2:$R$217,17,FALSE))</f>
        <v/>
      </c>
      <c r="Q78" s="26" t="str">
        <f>IF(VLOOKUP(A78,'DB（シナリオ）'!$A$2:$R$217,18,FALSE)="","",VLOOKUP(A78,'DB（シナリオ）'!$A$2:$R$217,18,FALSE))</f>
        <v/>
      </c>
    </row>
    <row r="79" spans="1:17" ht="56.25" customHeight="1" x14ac:dyDescent="0.2">
      <c r="A79" s="21">
        <f t="shared" si="1"/>
        <v>178</v>
      </c>
      <c r="B79" s="21" t="str">
        <f>IF(VLOOKUP(A79,'DB（シナリオ）'!$A$2:$R$217,2,FALSE)="","",VLOOKUP(A79,'DB（シナリオ）'!$A$2:$R$217,2,FALSE))</f>
        <v>営業部</v>
      </c>
      <c r="C79" s="22" t="str">
        <f>IF(VLOOKUP(A79,'DB（シナリオ）'!$A$2:$R$217,3,FALSE)="","",VLOOKUP(A79,'DB（シナリオ）'!$A$2:$R$217,3,FALSE))</f>
        <v>営業２課</v>
      </c>
      <c r="D79" s="21" t="str">
        <f>IF(VLOOKUP(A79,'DB（シナリオ）'!$A$2:$R$217,4,FALSE)="","",VLOOKUP(A79,'DB（シナリオ）'!$A$2:$R$217,4,FALSE))</f>
        <v/>
      </c>
      <c r="E79" s="22" t="str">
        <f>IF(VLOOKUP(A79,'DB（シナリオ）'!$A$2:$R$217,5,FALSE)="","",VLOOKUP(A79,'DB（シナリオ）'!$A$2:$R$217,5,FALSE))</f>
        <v>香取</v>
      </c>
      <c r="F79" s="22" t="str">
        <f>IF(VLOOKUP(A79,'DB（シナリオ）'!$A$2:$R$217,6,FALSE)="","",VLOOKUP(A79,'DB（シナリオ）'!$A$2:$R$217,6,FALSE))</f>
        <v>女</v>
      </c>
      <c r="G79" s="22">
        <f>IF(VLOOKUP(A79,'DB（シナリオ）'!$A$2:$R$217,7,FALSE)="","",VLOOKUP(A79,'DB（シナリオ）'!$A$2:$R$217,7,FALSE))</f>
        <v>33</v>
      </c>
      <c r="H79" s="45" t="str">
        <f>IF(VLOOKUP(A79,'DB（シナリオ）'!$A$2:$R$217,8,FALSE)="","",VLOOKUP(A79,'DB（シナリオ）'!$A$2:$R$217,8,FALSE))</f>
        <v>在館</v>
      </c>
      <c r="I79" s="21" t="str">
        <f>IF(VLOOKUP(A79,'DB（シナリオ）'!$A$2:$R$217,9,FALSE)="","",VLOOKUP(A79,'DB（シナリオ）'!$A$2:$R$217,9,FALSE))</f>
        <v/>
      </c>
      <c r="J79" s="22" t="str">
        <f>IF(VLOOKUP(A79,'DB（シナリオ）'!$A$2:$R$217,10,FALSE)="","",VLOOKUP(A79,'DB（シナリオ）'!$A$2:$R$217,10,FALSE))</f>
        <v>社内におり、無事</v>
      </c>
      <c r="K79" s="21" t="str">
        <f>IF(VLOOKUP(A79,'DB（シナリオ）'!$A$2:$R$217,11,FALSE)="","",VLOOKUP(A79,'DB（シナリオ）'!$A$2:$R$217,11,FALSE))</f>
        <v>ひがしの市</v>
      </c>
      <c r="L79" s="21" t="str">
        <f>IF(VLOOKUP(A79,'DB（シナリオ）'!$A$2:$R$217,12,FALSE)="","",VLOOKUP(A79,'DB（シナリオ）'!$A$2:$R$217,12,FALSE))</f>
        <v>南北線たい駅</v>
      </c>
      <c r="M79" s="21">
        <f>IF(VLOOKUP(A79,'DB（シナリオ）'!$A$2:$R$217,13,FALSE)="","",VLOOKUP(A79,'DB（シナリオ）'!$A$2:$R$217,13,FALSE))</f>
        <v>7</v>
      </c>
      <c r="N79" s="21" t="str">
        <f>IF(VLOOKUP(A79,'DB（シナリオ）'!$A$2:$R$217,15,FALSE)="","",VLOOKUP(A79,'DB（シナリオ）'!$A$2:$R$217,15,FALSE))</f>
        <v>独身、一人暮らし</v>
      </c>
      <c r="O79" s="21" t="str">
        <f>IF(VLOOKUP(A79,'DB（シナリオ）'!$A$2:$R$217,16,FALSE)="","",VLOOKUP(A79,'DB（シナリオ）'!$A$2:$R$217,16,FALSE))</f>
        <v/>
      </c>
      <c r="P79" s="21" t="str">
        <f>IF(VLOOKUP(A79,'DB（シナリオ）'!$A$2:$R$217,17,FALSE)="","",VLOOKUP(A79,'DB（シナリオ）'!$A$2:$R$217,17,FALSE))</f>
        <v/>
      </c>
      <c r="Q79" s="26" t="str">
        <f>IF(VLOOKUP(A79,'DB（シナリオ）'!$A$2:$R$217,18,FALSE)="","",VLOOKUP(A79,'DB（シナリオ）'!$A$2:$R$217,18,FALSE))</f>
        <v/>
      </c>
    </row>
    <row r="80" spans="1:17" ht="56.25" customHeight="1" x14ac:dyDescent="0.2">
      <c r="A80" s="21">
        <f t="shared" si="1"/>
        <v>179</v>
      </c>
      <c r="B80" s="21" t="str">
        <f>IF(VLOOKUP(A80,'DB（シナリオ）'!$A$2:$R$217,2,FALSE)="","",VLOOKUP(A80,'DB（シナリオ）'!$A$2:$R$217,2,FALSE))</f>
        <v>営業部</v>
      </c>
      <c r="C80" s="22" t="str">
        <f>IF(VLOOKUP(A80,'DB（シナリオ）'!$A$2:$R$217,3,FALSE)="","",VLOOKUP(A80,'DB（シナリオ）'!$A$2:$R$217,3,FALSE))</f>
        <v>営業２課</v>
      </c>
      <c r="D80" s="21" t="str">
        <f>IF(VLOOKUP(A80,'DB（シナリオ）'!$A$2:$R$217,4,FALSE)="","",VLOOKUP(A80,'DB（シナリオ）'!$A$2:$R$217,4,FALSE))</f>
        <v/>
      </c>
      <c r="E80" s="22" t="str">
        <f>IF(VLOOKUP(A80,'DB（シナリオ）'!$A$2:$R$217,5,FALSE)="","",VLOOKUP(A80,'DB（シナリオ）'!$A$2:$R$217,5,FALSE))</f>
        <v>工藤</v>
      </c>
      <c r="F80" s="22" t="str">
        <f>IF(VLOOKUP(A80,'DB（シナリオ）'!$A$2:$R$217,6,FALSE)="","",VLOOKUP(A80,'DB（シナリオ）'!$A$2:$R$217,6,FALSE))</f>
        <v>男</v>
      </c>
      <c r="G80" s="22">
        <f>IF(VLOOKUP(A80,'DB（シナリオ）'!$A$2:$R$217,7,FALSE)="","",VLOOKUP(A80,'DB（シナリオ）'!$A$2:$R$217,7,FALSE))</f>
        <v>44</v>
      </c>
      <c r="H80" s="45" t="str">
        <f>IF(VLOOKUP(A80,'DB（シナリオ）'!$A$2:$R$217,8,FALSE)="","",VLOOKUP(A80,'DB（シナリオ）'!$A$2:$R$217,8,FALSE))</f>
        <v>在館</v>
      </c>
      <c r="I80" s="21" t="str">
        <f>IF(VLOOKUP(A80,'DB（シナリオ）'!$A$2:$R$217,9,FALSE)="","",VLOOKUP(A80,'DB（シナリオ）'!$A$2:$R$217,9,FALSE))</f>
        <v/>
      </c>
      <c r="J80" s="22" t="str">
        <f>IF(VLOOKUP(A80,'DB（シナリオ）'!$A$2:$R$217,10,FALSE)="","",VLOOKUP(A80,'DB（シナリオ）'!$A$2:$R$217,10,FALSE))</f>
        <v>社内におり、無事</v>
      </c>
      <c r="K80" s="21" t="str">
        <f>IF(VLOOKUP(A80,'DB（シナリオ）'!$A$2:$R$217,11,FALSE)="","",VLOOKUP(A80,'DB（シナリオ）'!$A$2:$R$217,11,FALSE))</f>
        <v>にしやま市</v>
      </c>
      <c r="L80" s="21" t="str">
        <f>IF(VLOOKUP(A80,'DB（シナリオ）'!$A$2:$R$217,12,FALSE)="","",VLOOKUP(A80,'DB（シナリオ）'!$A$2:$R$217,12,FALSE))</f>
        <v>東西線てんとう駅</v>
      </c>
      <c r="M80" s="21">
        <f>IF(VLOOKUP(A80,'DB（シナリオ）'!$A$2:$R$217,13,FALSE)="","",VLOOKUP(A80,'DB（シナリオ）'!$A$2:$R$217,13,FALSE))</f>
        <v>10</v>
      </c>
      <c r="N80" s="21" t="str">
        <f>IF(VLOOKUP(A80,'DB（シナリオ）'!$A$2:$R$217,15,FALSE)="","",VLOOKUP(A80,'DB（シナリオ）'!$A$2:$R$217,15,FALSE))</f>
        <v>妻</v>
      </c>
      <c r="O80" s="21" t="str">
        <f>IF(VLOOKUP(A80,'DB（シナリオ）'!$A$2:$R$217,16,FALSE)="","",VLOOKUP(A80,'DB（シナリオ）'!$A$2:$R$217,16,FALSE))</f>
        <v>無事</v>
      </c>
      <c r="P80" s="21" t="str">
        <f>IF(VLOOKUP(A80,'DB（シナリオ）'!$A$2:$R$217,17,FALSE)="","",VLOOKUP(A80,'DB（シナリオ）'!$A$2:$R$217,17,FALSE))</f>
        <v/>
      </c>
      <c r="Q80" s="26" t="str">
        <f>IF(VLOOKUP(A80,'DB（シナリオ）'!$A$2:$R$217,18,FALSE)="","",VLOOKUP(A80,'DB（シナリオ）'!$A$2:$R$217,18,FALSE))</f>
        <v/>
      </c>
    </row>
    <row r="81" spans="1:17" ht="56.25" customHeight="1" x14ac:dyDescent="0.2">
      <c r="A81" s="21">
        <f t="shared" si="1"/>
        <v>180</v>
      </c>
      <c r="B81" s="21" t="str">
        <f>IF(VLOOKUP(A81,'DB（シナリオ）'!$A$2:$R$217,2,FALSE)="","",VLOOKUP(A81,'DB（シナリオ）'!$A$2:$R$217,2,FALSE))</f>
        <v>営業部</v>
      </c>
      <c r="C81" s="22" t="str">
        <f>IF(VLOOKUP(A81,'DB（シナリオ）'!$A$2:$R$217,3,FALSE)="","",VLOOKUP(A81,'DB（シナリオ）'!$A$2:$R$217,3,FALSE))</f>
        <v>営業２課</v>
      </c>
      <c r="D81" s="21" t="str">
        <f>IF(VLOOKUP(A81,'DB（シナリオ）'!$A$2:$R$217,4,FALSE)="","",VLOOKUP(A81,'DB（シナリオ）'!$A$2:$R$217,4,FALSE))</f>
        <v/>
      </c>
      <c r="E81" s="22" t="str">
        <f>IF(VLOOKUP(A81,'DB（シナリオ）'!$A$2:$R$217,5,FALSE)="","",VLOOKUP(A81,'DB（シナリオ）'!$A$2:$R$217,5,FALSE))</f>
        <v>立山</v>
      </c>
      <c r="F81" s="22" t="str">
        <f>IF(VLOOKUP(A81,'DB（シナリオ）'!$A$2:$R$217,6,FALSE)="","",VLOOKUP(A81,'DB（シナリオ）'!$A$2:$R$217,6,FALSE))</f>
        <v>女</v>
      </c>
      <c r="G81" s="22">
        <f>IF(VLOOKUP(A81,'DB（シナリオ）'!$A$2:$R$217,7,FALSE)="","",VLOOKUP(A81,'DB（シナリオ）'!$A$2:$R$217,7,FALSE))</f>
        <v>44</v>
      </c>
      <c r="H81" s="45" t="s">
        <v>1689</v>
      </c>
      <c r="I81" s="21" t="str">
        <f>IF(VLOOKUP(A81,'DB（シナリオ）'!$A$2:$R$217,9,FALSE)="","",VLOOKUP(A81,'DB（シナリオ）'!$A$2:$R$217,9,FALSE))</f>
        <v/>
      </c>
      <c r="J81" s="22" t="s">
        <v>1690</v>
      </c>
      <c r="K81" s="21" t="str">
        <f>IF(VLOOKUP(A81,'DB（シナリオ）'!$A$2:$R$217,11,FALSE)="","",VLOOKUP(A81,'DB（シナリオ）'!$A$2:$R$217,11,FALSE))</f>
        <v>ひがしの市</v>
      </c>
      <c r="L81" s="21" t="str">
        <f>IF(VLOOKUP(A81,'DB（シナリオ）'!$A$2:$R$217,12,FALSE)="","",VLOOKUP(A81,'DB（シナリオ）'!$A$2:$R$217,12,FALSE))</f>
        <v>南北線かつお駅</v>
      </c>
      <c r="M81" s="21">
        <f>IF(VLOOKUP(A81,'DB（シナリオ）'!$A$2:$R$217,13,FALSE)="","",VLOOKUP(A81,'DB（シナリオ）'!$A$2:$R$217,13,FALSE))</f>
        <v>11</v>
      </c>
      <c r="N81" s="21" t="str">
        <f>IF(VLOOKUP(A81,'DB（シナリオ）'!$A$2:$R$217,15,FALSE)="","",VLOOKUP(A81,'DB（シナリオ）'!$A$2:$R$217,15,FALSE))</f>
        <v>夫、娘（17歳）、娘(13歳）、息子(11歳）</v>
      </c>
      <c r="O81" s="21" t="str">
        <f>IF(VLOOKUP(A81,'DB（シナリオ）'!$A$2:$R$217,16,FALSE)="","",VLOOKUP(A81,'DB（シナリオ）'!$A$2:$R$217,16,FALSE))</f>
        <v>全員無事</v>
      </c>
      <c r="P81" s="21" t="str">
        <f>IF(VLOOKUP(A81,'DB（シナリオ）'!$A$2:$R$217,17,FALSE)="","",VLOOKUP(A81,'DB（シナリオ）'!$A$2:$R$217,17,FALSE))</f>
        <v/>
      </c>
      <c r="Q81" s="26" t="str">
        <f>IF(VLOOKUP(A81,'DB（シナリオ）'!$A$2:$R$217,18,FALSE)="","",VLOOKUP(A81,'DB（シナリオ）'!$A$2:$R$217,18,FALSE))</f>
        <v/>
      </c>
    </row>
    <row r="82" spans="1:17" ht="56.25" customHeight="1" x14ac:dyDescent="0.2">
      <c r="A82" s="21">
        <f t="shared" si="1"/>
        <v>181</v>
      </c>
      <c r="B82" s="21" t="str">
        <f>IF(VLOOKUP(A82,'DB（シナリオ）'!$A$2:$R$217,2,FALSE)="","",VLOOKUP(A82,'DB（シナリオ）'!$A$2:$R$217,2,FALSE))</f>
        <v>営業部</v>
      </c>
      <c r="C82" s="22" t="str">
        <f>IF(VLOOKUP(A82,'DB（シナリオ）'!$A$2:$R$217,3,FALSE)="","",VLOOKUP(A82,'DB（シナリオ）'!$A$2:$R$217,3,FALSE))</f>
        <v>営業２課</v>
      </c>
      <c r="D82" s="21" t="str">
        <f>IF(VLOOKUP(A82,'DB（シナリオ）'!$A$2:$R$217,4,FALSE)="","",VLOOKUP(A82,'DB（シナリオ）'!$A$2:$R$217,4,FALSE))</f>
        <v/>
      </c>
      <c r="E82" s="22" t="str">
        <f>IF(VLOOKUP(A82,'DB（シナリオ）'!$A$2:$R$217,5,FALSE)="","",VLOOKUP(A82,'DB（シナリオ）'!$A$2:$R$217,5,FALSE))</f>
        <v>横山</v>
      </c>
      <c r="F82" s="22" t="str">
        <f>IF(VLOOKUP(A82,'DB（シナリオ）'!$A$2:$R$217,6,FALSE)="","",VLOOKUP(A82,'DB（シナリオ）'!$A$2:$R$217,6,FALSE))</f>
        <v>女</v>
      </c>
      <c r="G82" s="22">
        <f>IF(VLOOKUP(A82,'DB（シナリオ）'!$A$2:$R$217,7,FALSE)="","",VLOOKUP(A82,'DB（シナリオ）'!$A$2:$R$217,7,FALSE))</f>
        <v>29</v>
      </c>
      <c r="H82" s="45" t="s">
        <v>1689</v>
      </c>
      <c r="I82" s="21" t="str">
        <f>IF(VLOOKUP(A82,'DB（シナリオ）'!$A$2:$R$217,9,FALSE)="","",VLOOKUP(A82,'DB（シナリオ）'!$A$2:$R$217,9,FALSE))</f>
        <v/>
      </c>
      <c r="J82" s="22" t="s">
        <v>1696</v>
      </c>
      <c r="K82" s="21" t="str">
        <f>IF(VLOOKUP(A82,'DB（シナリオ）'!$A$2:$R$217,11,FALSE)="","",VLOOKUP(A82,'DB（シナリオ）'!$A$2:$R$217,11,FALSE))</f>
        <v>はまべ市</v>
      </c>
      <c r="L82" s="21" t="str">
        <f>IF(VLOOKUP(A82,'DB（シナリオ）'!$A$2:$R$217,12,FALSE)="","",VLOOKUP(A82,'DB（シナリオ）'!$A$2:$R$217,12,FALSE))</f>
        <v>東西線かぶと駅</v>
      </c>
      <c r="M82" s="21">
        <f>IF(VLOOKUP(A82,'DB（シナリオ）'!$A$2:$R$217,13,FALSE)="","",VLOOKUP(A82,'DB（シナリオ）'!$A$2:$R$217,13,FALSE))</f>
        <v>30</v>
      </c>
      <c r="N82" s="21" t="str">
        <f>IF(VLOOKUP(A82,'DB（シナリオ）'!$A$2:$R$217,15,FALSE)="","",VLOOKUP(A82,'DB（シナリオ）'!$A$2:$R$217,15,FALSE))</f>
        <v>夫、娘(2歳）</v>
      </c>
      <c r="O82" s="21" t="str">
        <f>IF(VLOOKUP(A82,'DB（シナリオ）'!$A$2:$R$217,16,FALSE)="","",VLOOKUP(A82,'DB（シナリオ）'!$A$2:$R$217,16,FALSE))</f>
        <v>夫：無事、娘：保育園で負傷</v>
      </c>
      <c r="P82" s="21" t="str">
        <f>IF(VLOOKUP(A82,'DB（シナリオ）'!$A$2:$R$217,17,FALSE)="","",VLOOKUP(A82,'DB（シナリオ）'!$A$2:$R$217,17,FALSE))</f>
        <v/>
      </c>
      <c r="Q82" s="26" t="str">
        <f>IF(VLOOKUP(A82,'DB（シナリオ）'!$A$2:$R$217,18,FALSE)="","",VLOOKUP(A82,'DB（シナリオ）'!$A$2:$R$217,18,FALSE))</f>
        <v/>
      </c>
    </row>
    <row r="83" spans="1:17" ht="56.25" customHeight="1" x14ac:dyDescent="0.2">
      <c r="A83" s="21">
        <f t="shared" si="1"/>
        <v>182</v>
      </c>
      <c r="B83" s="21" t="str">
        <f>IF(VLOOKUP(A83,'DB（シナリオ）'!$A$2:$R$217,2,FALSE)="","",VLOOKUP(A83,'DB（シナリオ）'!$A$2:$R$217,2,FALSE))</f>
        <v>営業部</v>
      </c>
      <c r="C83" s="22" t="str">
        <f>IF(VLOOKUP(A83,'DB（シナリオ）'!$A$2:$R$217,3,FALSE)="","",VLOOKUP(A83,'DB（シナリオ）'!$A$2:$R$217,3,FALSE))</f>
        <v>営業２課</v>
      </c>
      <c r="D83" s="21" t="str">
        <f>IF(VLOOKUP(A83,'DB（シナリオ）'!$A$2:$R$217,4,FALSE)="","",VLOOKUP(A83,'DB（シナリオ）'!$A$2:$R$217,4,FALSE))</f>
        <v/>
      </c>
      <c r="E83" s="22" t="str">
        <f>IF(VLOOKUP(A83,'DB（シナリオ）'!$A$2:$R$217,5,FALSE)="","",VLOOKUP(A83,'DB（シナリオ）'!$A$2:$R$217,5,FALSE))</f>
        <v>市原</v>
      </c>
      <c r="F83" s="22" t="str">
        <f>IF(VLOOKUP(A83,'DB（シナリオ）'!$A$2:$R$217,6,FALSE)="","",VLOOKUP(A83,'DB（シナリオ）'!$A$2:$R$217,6,FALSE))</f>
        <v>女</v>
      </c>
      <c r="G83" s="22">
        <f>IF(VLOOKUP(A83,'DB（シナリオ）'!$A$2:$R$217,7,FALSE)="","",VLOOKUP(A83,'DB（シナリオ）'!$A$2:$R$217,7,FALSE))</f>
        <v>25</v>
      </c>
      <c r="H83" s="45" t="s">
        <v>1689</v>
      </c>
      <c r="I83" s="21" t="str">
        <f>IF(VLOOKUP(A83,'DB（シナリオ）'!$A$2:$R$217,9,FALSE)="","",VLOOKUP(A83,'DB（シナリオ）'!$A$2:$R$217,9,FALSE))</f>
        <v/>
      </c>
      <c r="J83" s="22" t="s">
        <v>1696</v>
      </c>
      <c r="K83" s="21" t="str">
        <f>IF(VLOOKUP(A83,'DB（シナリオ）'!$A$2:$R$217,11,FALSE)="","",VLOOKUP(A83,'DB（シナリオ）'!$A$2:$R$217,11,FALSE))</f>
        <v>はまべ市</v>
      </c>
      <c r="L83" s="21" t="str">
        <f>IF(VLOOKUP(A83,'DB（シナリオ）'!$A$2:$R$217,12,FALSE)="","",VLOOKUP(A83,'DB（シナリオ）'!$A$2:$R$217,12,FALSE))</f>
        <v>南北線しゃち駅</v>
      </c>
      <c r="M83" s="21">
        <f>IF(VLOOKUP(A83,'DB（シナリオ）'!$A$2:$R$217,13,FALSE)="","",VLOOKUP(A83,'DB（シナリオ）'!$A$2:$R$217,13,FALSE))</f>
        <v>18</v>
      </c>
      <c r="N83" s="21" t="str">
        <f>IF(VLOOKUP(A83,'DB（シナリオ）'!$A$2:$R$217,15,FALSE)="","",VLOOKUP(A83,'DB（シナリオ）'!$A$2:$R$217,15,FALSE))</f>
        <v>独身、一人暮らし</v>
      </c>
      <c r="O83" s="21" t="str">
        <f>IF(VLOOKUP(A83,'DB（シナリオ）'!$A$2:$R$217,16,FALSE)="","",VLOOKUP(A83,'DB（シナリオ）'!$A$2:$R$217,16,FALSE))</f>
        <v/>
      </c>
      <c r="P83" s="21" t="str">
        <f>IF(VLOOKUP(A83,'DB（シナリオ）'!$A$2:$R$217,17,FALSE)="","",VLOOKUP(A83,'DB（シナリオ）'!$A$2:$R$217,17,FALSE))</f>
        <v/>
      </c>
      <c r="Q83" s="26" t="str">
        <f>IF(VLOOKUP(A83,'DB（シナリオ）'!$A$2:$R$217,18,FALSE)="","",VLOOKUP(A83,'DB（シナリオ）'!$A$2:$R$217,18,FALSE))</f>
        <v/>
      </c>
    </row>
    <row r="84" spans="1:17" ht="56.25" customHeight="1" x14ac:dyDescent="0.2">
      <c r="A84" s="21">
        <f t="shared" si="1"/>
        <v>183</v>
      </c>
      <c r="B84" s="21" t="str">
        <f>IF(VLOOKUP(A84,'DB（シナリオ）'!$A$2:$R$217,2,FALSE)="","",VLOOKUP(A84,'DB（シナリオ）'!$A$2:$R$217,2,FALSE))</f>
        <v>営業部</v>
      </c>
      <c r="C84" s="22" t="str">
        <f>IF(VLOOKUP(A84,'DB（シナリオ）'!$A$2:$R$217,3,FALSE)="","",VLOOKUP(A84,'DB（シナリオ）'!$A$2:$R$217,3,FALSE))</f>
        <v>営業２課</v>
      </c>
      <c r="D84" s="21" t="str">
        <f>IF(VLOOKUP(A84,'DB（シナリオ）'!$A$2:$R$217,4,FALSE)="","",VLOOKUP(A84,'DB（シナリオ）'!$A$2:$R$217,4,FALSE))</f>
        <v/>
      </c>
      <c r="E84" s="22" t="str">
        <f>IF(VLOOKUP(A84,'DB（シナリオ）'!$A$2:$R$217,5,FALSE)="","",VLOOKUP(A84,'DB（シナリオ）'!$A$2:$R$217,5,FALSE))</f>
        <v>宮崎</v>
      </c>
      <c r="F84" s="22" t="str">
        <f>IF(VLOOKUP(A84,'DB（シナリオ）'!$A$2:$R$217,6,FALSE)="","",VLOOKUP(A84,'DB（シナリオ）'!$A$2:$R$217,6,FALSE))</f>
        <v>男</v>
      </c>
      <c r="G84" s="22">
        <f>IF(VLOOKUP(A84,'DB（シナリオ）'!$A$2:$R$217,7,FALSE)="","",VLOOKUP(A84,'DB（シナリオ）'!$A$2:$R$217,7,FALSE))</f>
        <v>31</v>
      </c>
      <c r="H84" s="45" t="str">
        <f>IF(VLOOKUP(A84,'DB（シナリオ）'!$A$2:$R$217,8,FALSE)="","",VLOOKUP(A84,'DB（シナリオ）'!$A$2:$R$217,8,FALSE))</f>
        <v>在館</v>
      </c>
      <c r="I84" s="21" t="str">
        <f>IF(VLOOKUP(A84,'DB（シナリオ）'!$A$2:$R$217,9,FALSE)="","",VLOOKUP(A84,'DB（シナリオ）'!$A$2:$R$217,9,FALSE))</f>
        <v/>
      </c>
      <c r="J84" s="22" t="str">
        <f>IF(VLOOKUP(A84,'DB（シナリオ）'!$A$2:$R$217,10,FALSE)="","",VLOOKUP(A84,'DB（シナリオ）'!$A$2:$R$217,10,FALSE))</f>
        <v>社内におり、無事</v>
      </c>
      <c r="K84" s="21" t="str">
        <f>IF(VLOOKUP(A84,'DB（シナリオ）'!$A$2:$R$217,11,FALSE)="","",VLOOKUP(A84,'DB（シナリオ）'!$A$2:$R$217,11,FALSE))</f>
        <v>ひがしの市</v>
      </c>
      <c r="L84" s="21" t="str">
        <f>IF(VLOOKUP(A84,'DB（シナリオ）'!$A$2:$R$217,12,FALSE)="","",VLOOKUP(A84,'DB（シナリオ）'!$A$2:$R$217,12,FALSE))</f>
        <v>南北線イチゴ駅</v>
      </c>
      <c r="M84" s="21">
        <f>IF(VLOOKUP(A84,'DB（シナリオ）'!$A$2:$R$217,13,FALSE)="","",VLOOKUP(A84,'DB（シナリオ）'!$A$2:$R$217,13,FALSE))</f>
        <v>5</v>
      </c>
      <c r="N84" s="21" t="str">
        <f>IF(VLOOKUP(A84,'DB（シナリオ）'!$A$2:$R$217,15,FALSE)="","",VLOOKUP(A84,'DB（シナリオ）'!$A$2:$R$217,15,FALSE))</f>
        <v>夫、息子(4歳）</v>
      </c>
      <c r="O84" s="21" t="str">
        <f>IF(VLOOKUP(A84,'DB（シナリオ）'!$A$2:$R$217,16,FALSE)="","",VLOOKUP(A84,'DB（シナリオ）'!$A$2:$R$217,16,FALSE))</f>
        <v>夫：連絡とれず、息子：保育園で無事</v>
      </c>
      <c r="P84" s="21" t="str">
        <f>IF(VLOOKUP(A84,'DB（シナリオ）'!$A$2:$R$217,17,FALSE)="","",VLOOKUP(A84,'DB（シナリオ）'!$A$2:$R$217,17,FALSE))</f>
        <v/>
      </c>
      <c r="Q84" s="26" t="str">
        <f>IF(VLOOKUP(A84,'DB（シナリオ）'!$A$2:$R$217,18,FALSE)="","",VLOOKUP(A84,'DB（シナリオ）'!$A$2:$R$217,18,FALSE))</f>
        <v/>
      </c>
    </row>
    <row r="85" spans="1:17" ht="56.25" customHeight="1" x14ac:dyDescent="0.2">
      <c r="A85" s="21">
        <f t="shared" si="1"/>
        <v>184</v>
      </c>
      <c r="B85" s="21" t="str">
        <f>IF(VLOOKUP(A85,'DB（シナリオ）'!$A$2:$R$217,2,FALSE)="","",VLOOKUP(A85,'DB（シナリオ）'!$A$2:$R$217,2,FALSE))</f>
        <v>営業部</v>
      </c>
      <c r="C85" s="22" t="str">
        <f>IF(VLOOKUP(A85,'DB（シナリオ）'!$A$2:$R$217,3,FALSE)="","",VLOOKUP(A85,'DB（シナリオ）'!$A$2:$R$217,3,FALSE))</f>
        <v>営業２課</v>
      </c>
      <c r="D85" s="21" t="str">
        <f>IF(VLOOKUP(A85,'DB（シナリオ）'!$A$2:$R$217,4,FALSE)="","",VLOOKUP(A85,'DB（シナリオ）'!$A$2:$R$217,4,FALSE))</f>
        <v/>
      </c>
      <c r="E85" s="22" t="str">
        <f>IF(VLOOKUP(A85,'DB（シナリオ）'!$A$2:$R$217,5,FALSE)="","",VLOOKUP(A85,'DB（シナリオ）'!$A$2:$R$217,5,FALSE))</f>
        <v>長崎</v>
      </c>
      <c r="F85" s="22" t="str">
        <f>IF(VLOOKUP(A85,'DB（シナリオ）'!$A$2:$R$217,6,FALSE)="","",VLOOKUP(A85,'DB（シナリオ）'!$A$2:$R$217,6,FALSE))</f>
        <v>女</v>
      </c>
      <c r="G85" s="22">
        <f>IF(VLOOKUP(A85,'DB（シナリオ）'!$A$2:$R$217,7,FALSE)="","",VLOOKUP(A85,'DB（シナリオ）'!$A$2:$R$217,7,FALSE))</f>
        <v>40</v>
      </c>
      <c r="H85" s="45" t="str">
        <f>IF(VLOOKUP(A85,'DB（シナリオ）'!$A$2:$R$217,8,FALSE)="","",VLOOKUP(A85,'DB（シナリオ）'!$A$2:$R$217,8,FALSE))</f>
        <v>在館</v>
      </c>
      <c r="I85" s="21" t="str">
        <f>IF(VLOOKUP(A85,'DB（シナリオ）'!$A$2:$R$217,9,FALSE)="","",VLOOKUP(A85,'DB（シナリオ）'!$A$2:$R$217,9,FALSE))</f>
        <v/>
      </c>
      <c r="J85" s="22" t="str">
        <f>IF(VLOOKUP(A85,'DB（シナリオ）'!$A$2:$R$217,10,FALSE)="","",VLOOKUP(A85,'DB（シナリオ）'!$A$2:$R$217,10,FALSE))</f>
        <v>社内におり、無事</v>
      </c>
      <c r="K85" s="21" t="str">
        <f>IF(VLOOKUP(A85,'DB（シナリオ）'!$A$2:$R$217,11,FALSE)="","",VLOOKUP(A85,'DB（シナリオ）'!$A$2:$R$217,11,FALSE))</f>
        <v>ひがしの市</v>
      </c>
      <c r="L85" s="21" t="str">
        <f>IF(VLOOKUP(A85,'DB（シナリオ）'!$A$2:$R$217,12,FALSE)="","",VLOOKUP(A85,'DB（シナリオ）'!$A$2:$R$217,12,FALSE))</f>
        <v>中央駅</v>
      </c>
      <c r="M85" s="21">
        <f>IF(VLOOKUP(A85,'DB（シナリオ）'!$A$2:$R$217,13,FALSE)="","",VLOOKUP(A85,'DB（シナリオ）'!$A$2:$R$217,13,FALSE))</f>
        <v>2</v>
      </c>
      <c r="N85" s="21" t="str">
        <f>IF(VLOOKUP(A85,'DB（シナリオ）'!$A$2:$R$217,15,FALSE)="","",VLOOKUP(A85,'DB（シナリオ）'!$A$2:$R$217,15,FALSE))</f>
        <v>夫、息子(10歳）</v>
      </c>
      <c r="O85" s="21" t="str">
        <f>IF(VLOOKUP(A85,'DB（シナリオ）'!$A$2:$R$217,16,FALSE)="","",VLOOKUP(A85,'DB（シナリオ）'!$A$2:$R$217,16,FALSE))</f>
        <v>全員無事</v>
      </c>
      <c r="P85" s="21" t="str">
        <f>IF(VLOOKUP(A85,'DB（シナリオ）'!$A$2:$R$217,17,FALSE)="","",VLOOKUP(A85,'DB（シナリオ）'!$A$2:$R$217,17,FALSE))</f>
        <v/>
      </c>
      <c r="Q85" s="26" t="str">
        <f>IF(VLOOKUP(A85,'DB（シナリオ）'!$A$2:$R$217,18,FALSE)="","",VLOOKUP(A85,'DB（シナリオ）'!$A$2:$R$217,18,FALSE))</f>
        <v/>
      </c>
    </row>
    <row r="86" spans="1:17" ht="56.25" customHeight="1" x14ac:dyDescent="0.2">
      <c r="A86" s="21">
        <f t="shared" si="1"/>
        <v>185</v>
      </c>
      <c r="B86" s="21" t="str">
        <f>IF(VLOOKUP(A86,'DB（シナリオ）'!$A$2:$R$217,2,FALSE)="","",VLOOKUP(A86,'DB（シナリオ）'!$A$2:$R$217,2,FALSE))</f>
        <v>営業部</v>
      </c>
      <c r="C86" s="22" t="str">
        <f>IF(VLOOKUP(A86,'DB（シナリオ）'!$A$2:$R$217,3,FALSE)="","",VLOOKUP(A86,'DB（シナリオ）'!$A$2:$R$217,3,FALSE))</f>
        <v>営業２課</v>
      </c>
      <c r="D86" s="21" t="str">
        <f>IF(VLOOKUP(A86,'DB（シナリオ）'!$A$2:$R$217,4,FALSE)="","",VLOOKUP(A86,'DB（シナリオ）'!$A$2:$R$217,4,FALSE))</f>
        <v/>
      </c>
      <c r="E86" s="22" t="str">
        <f>IF(VLOOKUP(A86,'DB（シナリオ）'!$A$2:$R$217,5,FALSE)="","",VLOOKUP(A86,'DB（シナリオ）'!$A$2:$R$217,5,FALSE))</f>
        <v>宮本</v>
      </c>
      <c r="F86" s="22" t="str">
        <f>IF(VLOOKUP(A86,'DB（シナリオ）'!$A$2:$R$217,6,FALSE)="","",VLOOKUP(A86,'DB（シナリオ）'!$A$2:$R$217,6,FALSE))</f>
        <v>女</v>
      </c>
      <c r="G86" s="22">
        <f>IF(VLOOKUP(A86,'DB（シナリオ）'!$A$2:$R$217,7,FALSE)="","",VLOOKUP(A86,'DB（シナリオ）'!$A$2:$R$217,7,FALSE))</f>
        <v>38</v>
      </c>
      <c r="H86" s="45" t="s">
        <v>1689</v>
      </c>
      <c r="I86" s="21" t="str">
        <f>IF(VLOOKUP(A86,'DB（シナリオ）'!$A$2:$R$217,9,FALSE)="","",VLOOKUP(A86,'DB（シナリオ）'!$A$2:$R$217,9,FALSE))</f>
        <v/>
      </c>
      <c r="J86" s="22" t="s">
        <v>1690</v>
      </c>
      <c r="K86" s="21" t="str">
        <f>IF(VLOOKUP(A86,'DB（シナリオ）'!$A$2:$R$217,11,FALSE)="","",VLOOKUP(A86,'DB（シナリオ）'!$A$2:$R$217,11,FALSE))</f>
        <v>ひがしの市</v>
      </c>
      <c r="L86" s="21" t="str">
        <f>IF(VLOOKUP(A86,'DB（シナリオ）'!$A$2:$R$217,12,FALSE)="","",VLOOKUP(A86,'DB（シナリオ）'!$A$2:$R$217,12,FALSE))</f>
        <v>南北線リンゴ駅</v>
      </c>
      <c r="M86" s="21">
        <f>IF(VLOOKUP(A86,'DB（シナリオ）'!$A$2:$R$217,13,FALSE)="","",VLOOKUP(A86,'DB（シナリオ）'!$A$2:$R$217,13,FALSE))</f>
        <v>12</v>
      </c>
      <c r="N86" s="21" t="str">
        <f>IF(VLOOKUP(A86,'DB（シナリオ）'!$A$2:$R$217,15,FALSE)="","",VLOOKUP(A86,'DB（シナリオ）'!$A$2:$R$217,15,FALSE))</f>
        <v>夫、息子(12歳）</v>
      </c>
      <c r="O86" s="21" t="str">
        <f>IF(VLOOKUP(A86,'DB（シナリオ）'!$A$2:$R$217,16,FALSE)="","",VLOOKUP(A86,'DB（シナリオ）'!$A$2:$R$217,16,FALSE))</f>
        <v>全員無事</v>
      </c>
      <c r="P86" s="21" t="str">
        <f>IF(VLOOKUP(A86,'DB（シナリオ）'!$A$2:$R$217,17,FALSE)="","",VLOOKUP(A86,'DB（シナリオ）'!$A$2:$R$217,17,FALSE))</f>
        <v/>
      </c>
      <c r="Q86" s="26" t="str">
        <f>IF(VLOOKUP(A86,'DB（シナリオ）'!$A$2:$R$217,18,FALSE)="","",VLOOKUP(A86,'DB（シナリオ）'!$A$2:$R$217,18,FALSE))</f>
        <v/>
      </c>
    </row>
    <row r="87" spans="1:17" ht="56.25" customHeight="1" x14ac:dyDescent="0.2">
      <c r="A87" s="21">
        <f t="shared" si="1"/>
        <v>186</v>
      </c>
      <c r="B87" s="21" t="str">
        <f>IF(VLOOKUP(A87,'DB（シナリオ）'!$A$2:$R$217,2,FALSE)="","",VLOOKUP(A87,'DB（シナリオ）'!$A$2:$R$217,2,FALSE))</f>
        <v>営業部</v>
      </c>
      <c r="C87" s="22" t="str">
        <f>IF(VLOOKUP(A87,'DB（シナリオ）'!$A$2:$R$217,3,FALSE)="","",VLOOKUP(A87,'DB（シナリオ）'!$A$2:$R$217,3,FALSE))</f>
        <v>営業２課</v>
      </c>
      <c r="D87" s="21" t="str">
        <f>IF(VLOOKUP(A87,'DB（シナリオ）'!$A$2:$R$217,4,FALSE)="","",VLOOKUP(A87,'DB（シナリオ）'!$A$2:$R$217,4,FALSE))</f>
        <v/>
      </c>
      <c r="E87" s="22" t="str">
        <f>IF(VLOOKUP(A87,'DB（シナリオ）'!$A$2:$R$217,5,FALSE)="","",VLOOKUP(A87,'DB（シナリオ）'!$A$2:$R$217,5,FALSE))</f>
        <v>佐賀</v>
      </c>
      <c r="F87" s="22" t="str">
        <f>IF(VLOOKUP(A87,'DB（シナリオ）'!$A$2:$R$217,6,FALSE)="","",VLOOKUP(A87,'DB（シナリオ）'!$A$2:$R$217,6,FALSE))</f>
        <v>女</v>
      </c>
      <c r="G87" s="22">
        <f>IF(VLOOKUP(A87,'DB（シナリオ）'!$A$2:$R$217,7,FALSE)="","",VLOOKUP(A87,'DB（シナリオ）'!$A$2:$R$217,7,FALSE))</f>
        <v>24</v>
      </c>
      <c r="H87" s="45" t="s">
        <v>1689</v>
      </c>
      <c r="I87" s="21" t="str">
        <f>IF(VLOOKUP(A87,'DB（シナリオ）'!$A$2:$R$217,9,FALSE)="","",VLOOKUP(A87,'DB（シナリオ）'!$A$2:$R$217,9,FALSE))</f>
        <v/>
      </c>
      <c r="J87" s="22" t="s">
        <v>1690</v>
      </c>
      <c r="K87" s="21" t="str">
        <f>IF(VLOOKUP(A87,'DB（シナリオ）'!$A$2:$R$217,11,FALSE)="","",VLOOKUP(A87,'DB（シナリオ）'!$A$2:$R$217,11,FALSE))</f>
        <v>にしやま市</v>
      </c>
      <c r="L87" s="21" t="str">
        <f>IF(VLOOKUP(A87,'DB（シナリオ）'!$A$2:$R$217,12,FALSE)="","",VLOOKUP(A87,'DB（シナリオ）'!$A$2:$R$217,12,FALSE))</f>
        <v>東西線てんとう駅</v>
      </c>
      <c r="M87" s="21">
        <f>IF(VLOOKUP(A87,'DB（シナリオ）'!$A$2:$R$217,13,FALSE)="","",VLOOKUP(A87,'DB（シナリオ）'!$A$2:$R$217,13,FALSE))</f>
        <v>10</v>
      </c>
      <c r="N87" s="21" t="str">
        <f>IF(VLOOKUP(A87,'DB（シナリオ）'!$A$2:$R$217,15,FALSE)="","",VLOOKUP(A87,'DB（シナリオ）'!$A$2:$R$217,15,FALSE))</f>
        <v>夫</v>
      </c>
      <c r="O87" s="21" t="str">
        <f>IF(VLOOKUP(A87,'DB（シナリオ）'!$A$2:$R$217,16,FALSE)="","",VLOOKUP(A87,'DB（シナリオ）'!$A$2:$R$217,16,FALSE))</f>
        <v>無事</v>
      </c>
      <c r="P87" s="21" t="str">
        <f>IF(VLOOKUP(A87,'DB（シナリオ）'!$A$2:$R$217,17,FALSE)="","",VLOOKUP(A87,'DB（シナリオ）'!$A$2:$R$217,17,FALSE))</f>
        <v/>
      </c>
      <c r="Q87" s="26" t="str">
        <f>IF(VLOOKUP(A87,'DB（シナリオ）'!$A$2:$R$217,18,FALSE)="","",VLOOKUP(A87,'DB（シナリオ）'!$A$2:$R$217,18,FALSE))</f>
        <v/>
      </c>
    </row>
    <row r="88" spans="1:17" ht="56.25" customHeight="1" x14ac:dyDescent="0.2">
      <c r="A88" s="21">
        <f t="shared" si="1"/>
        <v>187</v>
      </c>
      <c r="B88" s="21" t="str">
        <f>IF(VLOOKUP(A88,'DB（シナリオ）'!$A$2:$R$217,2,FALSE)="","",VLOOKUP(A88,'DB（シナリオ）'!$A$2:$R$217,2,FALSE))</f>
        <v>営業部</v>
      </c>
      <c r="C88" s="22" t="str">
        <f>IF(VLOOKUP(A88,'DB（シナリオ）'!$A$2:$R$217,3,FALSE)="","",VLOOKUP(A88,'DB（シナリオ）'!$A$2:$R$217,3,FALSE))</f>
        <v>営業２課</v>
      </c>
      <c r="D88" s="21" t="str">
        <f>IF(VLOOKUP(A88,'DB（シナリオ）'!$A$2:$R$217,4,FALSE)="","",VLOOKUP(A88,'DB（シナリオ）'!$A$2:$R$217,4,FALSE))</f>
        <v>営業事務</v>
      </c>
      <c r="E88" s="22" t="str">
        <f>IF(VLOOKUP(A88,'DB（シナリオ）'!$A$2:$R$217,5,FALSE)="","",VLOOKUP(A88,'DB（シナリオ）'!$A$2:$R$217,5,FALSE))</f>
        <v>内田</v>
      </c>
      <c r="F88" s="22" t="str">
        <f>IF(VLOOKUP(A88,'DB（シナリオ）'!$A$2:$R$217,6,FALSE)="","",VLOOKUP(A88,'DB（シナリオ）'!$A$2:$R$217,6,FALSE))</f>
        <v>女</v>
      </c>
      <c r="G88" s="22">
        <f>IF(VLOOKUP(A88,'DB（シナリオ）'!$A$2:$R$217,7,FALSE)="","",VLOOKUP(A88,'DB（シナリオ）'!$A$2:$R$217,7,FALSE))</f>
        <v>24</v>
      </c>
      <c r="H88" s="45" t="str">
        <f>IF(VLOOKUP(A88,'DB（シナリオ）'!$A$2:$R$217,8,FALSE)="","",VLOOKUP(A88,'DB（シナリオ）'!$A$2:$R$217,8,FALSE))</f>
        <v>在館</v>
      </c>
      <c r="I88" s="21" t="str">
        <f>IF(VLOOKUP(A88,'DB（シナリオ）'!$A$2:$R$217,9,FALSE)="","",VLOOKUP(A88,'DB（シナリオ）'!$A$2:$R$217,9,FALSE))</f>
        <v/>
      </c>
      <c r="J88" s="22" t="str">
        <f>IF(VLOOKUP(A88,'DB（シナリオ）'!$A$2:$R$217,10,FALSE)="","",VLOOKUP(A88,'DB（シナリオ）'!$A$2:$R$217,10,FALSE))</f>
        <v>社内におり、無事</v>
      </c>
      <c r="K88" s="21" t="str">
        <f>IF(VLOOKUP(A88,'DB（シナリオ）'!$A$2:$R$217,11,FALSE)="","",VLOOKUP(A88,'DB（シナリオ）'!$A$2:$R$217,11,FALSE))</f>
        <v>ひがしの市</v>
      </c>
      <c r="L88" s="21" t="str">
        <f>IF(VLOOKUP(A88,'DB（シナリオ）'!$A$2:$R$217,12,FALSE)="","",VLOOKUP(A88,'DB（シナリオ）'!$A$2:$R$217,12,FALSE))</f>
        <v>南北線メロン駅</v>
      </c>
      <c r="M88" s="21">
        <f>IF(VLOOKUP(A88,'DB（シナリオ）'!$A$2:$R$217,13,FALSE)="","",VLOOKUP(A88,'DB（シナリオ）'!$A$2:$R$217,13,FALSE))</f>
        <v>15</v>
      </c>
      <c r="N88" s="21" t="str">
        <f>IF(VLOOKUP(A88,'DB（シナリオ）'!$A$2:$R$217,15,FALSE)="","",VLOOKUP(A88,'DB（シナリオ）'!$A$2:$R$217,15,FALSE))</f>
        <v>1人暮らし。猫２匹と暮らしている。</v>
      </c>
      <c r="O88" s="21" t="str">
        <f>IF(VLOOKUP(A88,'DB（シナリオ）'!$A$2:$R$217,16,FALSE)="","",VLOOKUP(A88,'DB（シナリオ）'!$A$2:$R$217,16,FALSE))</f>
        <v/>
      </c>
      <c r="P88" s="21" t="str">
        <f>IF(VLOOKUP(A88,'DB（シナリオ）'!$A$2:$R$217,17,FALSE)="","",VLOOKUP(A88,'DB（シナリオ）'!$A$2:$R$217,17,FALSE))</f>
        <v/>
      </c>
      <c r="Q88" s="26" t="str">
        <f>IF(VLOOKUP(A88,'DB（シナリオ）'!$A$2:$R$217,18,FALSE)="","",VLOOKUP(A88,'DB（シナリオ）'!$A$2:$R$217,18,FALSE))</f>
        <v/>
      </c>
    </row>
    <row r="89" spans="1:17" ht="56.25" customHeight="1" x14ac:dyDescent="0.2">
      <c r="A89" s="21">
        <f t="shared" si="1"/>
        <v>188</v>
      </c>
      <c r="B89" s="21" t="str">
        <f>IF(VLOOKUP(A89,'DB（シナリオ）'!$A$2:$R$217,2,FALSE)="","",VLOOKUP(A89,'DB（シナリオ）'!$A$2:$R$217,2,FALSE))</f>
        <v>営業部</v>
      </c>
      <c r="C89" s="22" t="str">
        <f>IF(VLOOKUP(A89,'DB（シナリオ）'!$A$2:$R$217,3,FALSE)="","",VLOOKUP(A89,'DB（シナリオ）'!$A$2:$R$217,3,FALSE))</f>
        <v>営業２課</v>
      </c>
      <c r="D89" s="21" t="str">
        <f>IF(VLOOKUP(A89,'DB（シナリオ）'!$A$2:$R$217,4,FALSE)="","",VLOOKUP(A89,'DB（シナリオ）'!$A$2:$R$217,4,FALSE))</f>
        <v>営業事務</v>
      </c>
      <c r="E89" s="22" t="str">
        <f>IF(VLOOKUP(A89,'DB（シナリオ）'!$A$2:$R$217,5,FALSE)="","",VLOOKUP(A89,'DB（シナリオ）'!$A$2:$R$217,5,FALSE))</f>
        <v>香川</v>
      </c>
      <c r="F89" s="22" t="str">
        <f>IF(VLOOKUP(A89,'DB（シナリオ）'!$A$2:$R$217,6,FALSE)="","",VLOOKUP(A89,'DB（シナリオ）'!$A$2:$R$217,6,FALSE))</f>
        <v>女</v>
      </c>
      <c r="G89" s="22">
        <f>IF(VLOOKUP(A89,'DB（シナリオ）'!$A$2:$R$217,7,FALSE)="","",VLOOKUP(A89,'DB（シナリオ）'!$A$2:$R$217,7,FALSE))</f>
        <v>29</v>
      </c>
      <c r="H89" s="45" t="s">
        <v>1689</v>
      </c>
      <c r="I89" s="21" t="str">
        <f>IF(VLOOKUP(A89,'DB（シナリオ）'!$A$2:$R$217,9,FALSE)="","",VLOOKUP(A89,'DB（シナリオ）'!$A$2:$R$217,9,FALSE))</f>
        <v/>
      </c>
      <c r="J89" s="22" t="s">
        <v>1690</v>
      </c>
      <c r="K89" s="21" t="str">
        <f>IF(VLOOKUP(A89,'DB（シナリオ）'!$A$2:$R$217,11,FALSE)="","",VLOOKUP(A89,'DB（シナリオ）'!$A$2:$R$217,11,FALSE))</f>
        <v>ひがしの市</v>
      </c>
      <c r="L89" s="21" t="str">
        <f>IF(VLOOKUP(A89,'DB（シナリオ）'!$A$2:$R$217,12,FALSE)="","",VLOOKUP(A89,'DB（シナリオ）'!$A$2:$R$217,12,FALSE))</f>
        <v>東西線キツネ駅</v>
      </c>
      <c r="M89" s="21">
        <f>IF(VLOOKUP(A89,'DB（シナリオ）'!$A$2:$R$217,13,FALSE)="","",VLOOKUP(A89,'DB（シナリオ）'!$A$2:$R$217,13,FALSE))</f>
        <v>15</v>
      </c>
      <c r="N89" s="21" t="str">
        <f>IF(VLOOKUP(A89,'DB（シナリオ）'!$A$2:$R$217,15,FALSE)="","",VLOOKUP(A89,'DB（シナリオ）'!$A$2:$R$217,15,FALSE))</f>
        <v>独身、一人暮らし</v>
      </c>
      <c r="O89" s="21" t="str">
        <f>IF(VLOOKUP(A89,'DB（シナリオ）'!$A$2:$R$217,16,FALSE)="","",VLOOKUP(A89,'DB（シナリオ）'!$A$2:$R$217,16,FALSE))</f>
        <v/>
      </c>
      <c r="P89" s="21" t="str">
        <f>IF(VLOOKUP(A89,'DB（シナリオ）'!$A$2:$R$217,17,FALSE)="","",VLOOKUP(A89,'DB（シナリオ）'!$A$2:$R$217,17,FALSE))</f>
        <v/>
      </c>
      <c r="Q89" s="26" t="str">
        <f>IF(VLOOKUP(A89,'DB（シナリオ）'!$A$2:$R$217,18,FALSE)="","",VLOOKUP(A89,'DB（シナリオ）'!$A$2:$R$217,18,FALSE))</f>
        <v/>
      </c>
    </row>
    <row r="90" spans="1:17" ht="56.25" customHeight="1" x14ac:dyDescent="0.2">
      <c r="A90" s="21">
        <f t="shared" si="1"/>
        <v>189</v>
      </c>
      <c r="B90" s="21" t="str">
        <f>IF(VLOOKUP(A90,'DB（シナリオ）'!$A$2:$R$217,2,FALSE)="","",VLOOKUP(A90,'DB（シナリオ）'!$A$2:$R$217,2,FALSE))</f>
        <v>営業部</v>
      </c>
      <c r="C90" s="22" t="str">
        <f>IF(VLOOKUP(A90,'DB（シナリオ）'!$A$2:$R$217,3,FALSE)="","",VLOOKUP(A90,'DB（シナリオ）'!$A$2:$R$217,3,FALSE))</f>
        <v>営業２課</v>
      </c>
      <c r="D90" s="21" t="str">
        <f>IF(VLOOKUP(A90,'DB（シナリオ）'!$A$2:$R$217,4,FALSE)="","",VLOOKUP(A90,'DB（シナリオ）'!$A$2:$R$217,4,FALSE))</f>
        <v>派遣社員</v>
      </c>
      <c r="E90" s="22" t="str">
        <f>IF(VLOOKUP(A90,'DB（シナリオ）'!$A$2:$R$217,5,FALSE)="","",VLOOKUP(A90,'DB（シナリオ）'!$A$2:$R$217,5,FALSE))</f>
        <v>高知</v>
      </c>
      <c r="F90" s="22" t="str">
        <f>IF(VLOOKUP(A90,'DB（シナリオ）'!$A$2:$R$217,6,FALSE)="","",VLOOKUP(A90,'DB（シナリオ）'!$A$2:$R$217,6,FALSE))</f>
        <v>女</v>
      </c>
      <c r="G90" s="22">
        <f>IF(VLOOKUP(A90,'DB（シナリオ）'!$A$2:$R$217,7,FALSE)="","",VLOOKUP(A90,'DB（シナリオ）'!$A$2:$R$217,7,FALSE))</f>
        <v>28</v>
      </c>
      <c r="H90" s="45" t="str">
        <f>IF(VLOOKUP(A90,'DB（シナリオ）'!$A$2:$R$217,8,FALSE)="","",VLOOKUP(A90,'DB（シナリオ）'!$A$2:$R$217,8,FALSE))</f>
        <v>在館</v>
      </c>
      <c r="I90" s="21" t="str">
        <f>IF(VLOOKUP(A90,'DB（シナリオ）'!$A$2:$R$217,9,FALSE)="","",VLOOKUP(A90,'DB（シナリオ）'!$A$2:$R$217,9,FALSE))</f>
        <v/>
      </c>
      <c r="J90" s="22" t="str">
        <f>IF(VLOOKUP(A90,'DB（シナリオ）'!$A$2:$R$217,10,FALSE)="","",VLOOKUP(A90,'DB（シナリオ）'!$A$2:$R$217,10,FALSE))</f>
        <v>社内におり、無事</v>
      </c>
      <c r="K90" s="21" t="str">
        <f>IF(VLOOKUP(A90,'DB（シナリオ）'!$A$2:$R$217,11,FALSE)="","",VLOOKUP(A90,'DB（シナリオ）'!$A$2:$R$217,11,FALSE))</f>
        <v>ひがしの市</v>
      </c>
      <c r="L90" s="21" t="str">
        <f>IF(VLOOKUP(A90,'DB（シナリオ）'!$A$2:$R$217,12,FALSE)="","",VLOOKUP(A90,'DB（シナリオ）'!$A$2:$R$217,12,FALSE))</f>
        <v>東西線シカ駅</v>
      </c>
      <c r="M90" s="21">
        <f>IF(VLOOKUP(A90,'DB（シナリオ）'!$A$2:$R$217,13,FALSE)="","",VLOOKUP(A90,'DB（シナリオ）'!$A$2:$R$217,13,FALSE))</f>
        <v>18</v>
      </c>
      <c r="N90" s="21" t="str">
        <f>IF(VLOOKUP(A90,'DB（シナリオ）'!$A$2:$R$217,15,FALSE)="","",VLOOKUP(A90,'DB（シナリオ）'!$A$2:$R$217,15,FALSE))</f>
        <v>夫</v>
      </c>
      <c r="O90" s="21" t="str">
        <f>IF(VLOOKUP(A90,'DB（シナリオ）'!$A$2:$R$217,16,FALSE)="","",VLOOKUP(A90,'DB（シナリオ）'!$A$2:$R$217,16,FALSE))</f>
        <v>無事</v>
      </c>
      <c r="P90" s="21" t="str">
        <f>IF(VLOOKUP(A90,'DB（シナリオ）'!$A$2:$R$217,17,FALSE)="","",VLOOKUP(A90,'DB（シナリオ）'!$A$2:$R$217,17,FALSE))</f>
        <v/>
      </c>
      <c r="Q90" s="26" t="str">
        <f>IF(VLOOKUP(A90,'DB（シナリオ）'!$A$2:$R$217,18,FALSE)="","",VLOOKUP(A90,'DB（シナリオ）'!$A$2:$R$217,18,FALSE))</f>
        <v/>
      </c>
    </row>
    <row r="91" spans="1:17" ht="56.25" customHeight="1" x14ac:dyDescent="0.2">
      <c r="A91" s="21">
        <f t="shared" si="1"/>
        <v>190</v>
      </c>
      <c r="B91" s="21" t="str">
        <f>IF(VLOOKUP(A91,'DB（シナリオ）'!$A$2:$R$217,2,FALSE)="","",VLOOKUP(A91,'DB（シナリオ）'!$A$2:$R$217,2,FALSE))</f>
        <v>営業部</v>
      </c>
      <c r="C91" s="22" t="str">
        <f>IF(VLOOKUP(A91,'DB（シナリオ）'!$A$2:$R$217,3,FALSE)="","",VLOOKUP(A91,'DB（シナリオ）'!$A$2:$R$217,3,FALSE))</f>
        <v>営業２課</v>
      </c>
      <c r="D91" s="21" t="str">
        <f>IF(VLOOKUP(A91,'DB（シナリオ）'!$A$2:$R$217,4,FALSE)="","",VLOOKUP(A91,'DB（シナリオ）'!$A$2:$R$217,4,FALSE))</f>
        <v>派遣社員</v>
      </c>
      <c r="E91" s="22" t="str">
        <f>IF(VLOOKUP(A91,'DB（シナリオ）'!$A$2:$R$217,5,FALSE)="","",VLOOKUP(A91,'DB（シナリオ）'!$A$2:$R$217,5,FALSE))</f>
        <v>高木</v>
      </c>
      <c r="F91" s="22" t="str">
        <f>IF(VLOOKUP(A91,'DB（シナリオ）'!$A$2:$R$217,6,FALSE)="","",VLOOKUP(A91,'DB（シナリオ）'!$A$2:$R$217,6,FALSE))</f>
        <v>女</v>
      </c>
      <c r="G91" s="22">
        <f>IF(VLOOKUP(A91,'DB（シナリオ）'!$A$2:$R$217,7,FALSE)="","",VLOOKUP(A91,'DB（シナリオ）'!$A$2:$R$217,7,FALSE))</f>
        <v>30</v>
      </c>
      <c r="H91" s="45" t="str">
        <f>IF(VLOOKUP(A91,'DB（シナリオ）'!$A$2:$R$217,8,FALSE)="","",VLOOKUP(A91,'DB（シナリオ）'!$A$2:$R$217,8,FALSE))</f>
        <v>在館</v>
      </c>
      <c r="I91" s="21" t="str">
        <f>IF(VLOOKUP(A91,'DB（シナリオ）'!$A$2:$R$217,9,FALSE)="","",VLOOKUP(A91,'DB（シナリオ）'!$A$2:$R$217,9,FALSE))</f>
        <v/>
      </c>
      <c r="J91" s="22" t="str">
        <f>IF(VLOOKUP(A91,'DB（シナリオ）'!$A$2:$R$217,10,FALSE)="","",VLOOKUP(A91,'DB（シナリオ）'!$A$2:$R$217,10,FALSE))</f>
        <v>社内におり、無事</v>
      </c>
      <c r="K91" s="21" t="str">
        <f>IF(VLOOKUP(A91,'DB（シナリオ）'!$A$2:$R$217,11,FALSE)="","",VLOOKUP(A91,'DB（シナリオ）'!$A$2:$R$217,11,FALSE))</f>
        <v>ひがしの市</v>
      </c>
      <c r="L91" s="21" t="str">
        <f>IF(VLOOKUP(A91,'DB（シナリオ）'!$A$2:$R$217,12,FALSE)="","",VLOOKUP(A91,'DB（シナリオ）'!$A$2:$R$217,12,FALSE))</f>
        <v>東西線ウサギ駅</v>
      </c>
      <c r="M91" s="21">
        <f>IF(VLOOKUP(A91,'DB（シナリオ）'!$A$2:$R$217,13,FALSE)="","",VLOOKUP(A91,'DB（シナリオ）'!$A$2:$R$217,13,FALSE))</f>
        <v>10</v>
      </c>
      <c r="N91" s="21" t="str">
        <f>IF(VLOOKUP(A91,'DB（シナリオ）'!$A$2:$R$217,15,FALSE)="","",VLOOKUP(A91,'DB（シナリオ）'!$A$2:$R$217,15,FALSE))</f>
        <v>夫</v>
      </c>
      <c r="O91" s="21" t="str">
        <f>IF(VLOOKUP(A91,'DB（シナリオ）'!$A$2:$R$217,16,FALSE)="","",VLOOKUP(A91,'DB（シナリオ）'!$A$2:$R$217,16,FALSE))</f>
        <v>無事</v>
      </c>
      <c r="P91" s="21" t="str">
        <f>IF(VLOOKUP(A91,'DB（シナリオ）'!$A$2:$R$217,17,FALSE)="","",VLOOKUP(A91,'DB（シナリオ）'!$A$2:$R$217,17,FALSE))</f>
        <v/>
      </c>
      <c r="Q91" s="26" t="str">
        <f>IF(VLOOKUP(A91,'DB（シナリオ）'!$A$2:$R$217,18,FALSE)="","",VLOOKUP(A91,'DB（シナリオ）'!$A$2:$R$217,18,FALSE))</f>
        <v/>
      </c>
    </row>
    <row r="92" spans="1:17" ht="56.25" customHeight="1" x14ac:dyDescent="0.2">
      <c r="A92" s="21">
        <f t="shared" si="1"/>
        <v>191</v>
      </c>
      <c r="B92" s="21" t="str">
        <f>IF(VLOOKUP(A92,'DB（シナリオ）'!$A$2:$R$217,2,FALSE)="","",VLOOKUP(A92,'DB（シナリオ）'!$A$2:$R$217,2,FALSE))</f>
        <v>営業部</v>
      </c>
      <c r="C92" s="22" t="str">
        <f>IF(VLOOKUP(A92,'DB（シナリオ）'!$A$2:$R$217,3,FALSE)="","",VLOOKUP(A92,'DB（シナリオ）'!$A$2:$R$217,3,FALSE))</f>
        <v>営業３課</v>
      </c>
      <c r="D92" s="21" t="str">
        <f>IF(VLOOKUP(A92,'DB（シナリオ）'!$A$2:$R$217,4,FALSE)="","",VLOOKUP(A92,'DB（シナリオ）'!$A$2:$R$217,4,FALSE))</f>
        <v>課長</v>
      </c>
      <c r="E92" s="22" t="str">
        <f>IF(VLOOKUP(A92,'DB（シナリオ）'!$A$2:$R$217,5,FALSE)="","",VLOOKUP(A92,'DB（シナリオ）'!$A$2:$R$217,5,FALSE))</f>
        <v>安藤</v>
      </c>
      <c r="F92" s="22" t="str">
        <f>IF(VLOOKUP(A92,'DB（シナリオ）'!$A$2:$R$217,6,FALSE)="","",VLOOKUP(A92,'DB（シナリオ）'!$A$2:$R$217,6,FALSE))</f>
        <v>男</v>
      </c>
      <c r="G92" s="22">
        <f>IF(VLOOKUP(A92,'DB（シナリオ）'!$A$2:$R$217,7,FALSE)="","",VLOOKUP(A92,'DB（シナリオ）'!$A$2:$R$217,7,FALSE))</f>
        <v>45</v>
      </c>
      <c r="H92" s="45" t="str">
        <f>IF(VLOOKUP(A92,'DB（シナリオ）'!$A$2:$R$217,8,FALSE)="","",VLOOKUP(A92,'DB（シナリオ）'!$A$2:$R$217,8,FALSE))</f>
        <v>在館</v>
      </c>
      <c r="I92" s="21" t="str">
        <f>IF(VLOOKUP(A92,'DB（シナリオ）'!$A$2:$R$217,9,FALSE)="","",VLOOKUP(A92,'DB（シナリオ）'!$A$2:$R$217,9,FALSE))</f>
        <v/>
      </c>
      <c r="J92" s="22" t="str">
        <f>IF(VLOOKUP(A92,'DB（シナリオ）'!$A$2:$R$217,10,FALSE)="","",VLOOKUP(A92,'DB（シナリオ）'!$A$2:$R$217,10,FALSE))</f>
        <v>社内におり、無事</v>
      </c>
      <c r="K92" s="21" t="str">
        <f>IF(VLOOKUP(A92,'DB（シナリオ）'!$A$2:$R$217,11,FALSE)="","",VLOOKUP(A92,'DB（シナリオ）'!$A$2:$R$217,11,FALSE))</f>
        <v>ひがしの市</v>
      </c>
      <c r="L92" s="21" t="str">
        <f>IF(VLOOKUP(A92,'DB（シナリオ）'!$A$2:$R$217,12,FALSE)="","",VLOOKUP(A92,'DB（シナリオ）'!$A$2:$R$217,12,FALSE))</f>
        <v>南北線たい駅</v>
      </c>
      <c r="M92" s="21">
        <f>IF(VLOOKUP(A92,'DB（シナリオ）'!$A$2:$R$217,13,FALSE)="","",VLOOKUP(A92,'DB（シナリオ）'!$A$2:$R$217,13,FALSE))</f>
        <v>7</v>
      </c>
      <c r="N92" s="21" t="str">
        <f>IF(VLOOKUP(A92,'DB（シナリオ）'!$A$2:$R$217,15,FALSE)="","",VLOOKUP(A92,'DB（シナリオ）'!$A$2:$R$217,15,FALSE))</f>
        <v>妻、娘(8歳）、娘(7歳）</v>
      </c>
      <c r="O92" s="21" t="str">
        <f>IF(VLOOKUP(A92,'DB（シナリオ）'!$A$2:$R$217,16,FALSE)="","",VLOOKUP(A92,'DB（シナリオ）'!$A$2:$R$217,16,FALSE))</f>
        <v>妻：勤務先(南北線メロン駅）で無事、娘：小学校で無事</v>
      </c>
      <c r="P92" s="21" t="str">
        <f>IF(VLOOKUP(A92,'DB（シナリオ）'!$A$2:$R$217,17,FALSE)="","",VLOOKUP(A92,'DB（シナリオ）'!$A$2:$R$217,17,FALSE))</f>
        <v/>
      </c>
      <c r="Q92" s="26" t="str">
        <f>IF(VLOOKUP(A92,'DB（シナリオ）'!$A$2:$R$217,18,FALSE)="","",VLOOKUP(A92,'DB（シナリオ）'!$A$2:$R$217,18,FALSE))</f>
        <v/>
      </c>
    </row>
    <row r="93" spans="1:17" ht="56.25" customHeight="1" x14ac:dyDescent="0.2">
      <c r="A93" s="21">
        <f t="shared" si="1"/>
        <v>192</v>
      </c>
      <c r="B93" s="21" t="str">
        <f>IF(VLOOKUP(A93,'DB（シナリオ）'!$A$2:$R$217,2,FALSE)="","",VLOOKUP(A93,'DB（シナリオ）'!$A$2:$R$217,2,FALSE))</f>
        <v>営業部</v>
      </c>
      <c r="C93" s="22" t="str">
        <f>IF(VLOOKUP(A93,'DB（シナリオ）'!$A$2:$R$217,3,FALSE)="","",VLOOKUP(A93,'DB（シナリオ）'!$A$2:$R$217,3,FALSE))</f>
        <v>営業３課</v>
      </c>
      <c r="D93" s="21" t="str">
        <f>IF(VLOOKUP(A93,'DB（シナリオ）'!$A$2:$R$217,4,FALSE)="","",VLOOKUP(A93,'DB（シナリオ）'!$A$2:$R$217,4,FALSE))</f>
        <v/>
      </c>
      <c r="E93" s="22" t="str">
        <f>IF(VLOOKUP(A93,'DB（シナリオ）'!$A$2:$R$217,5,FALSE)="","",VLOOKUP(A93,'DB（シナリオ）'!$A$2:$R$217,5,FALSE))</f>
        <v>谷口</v>
      </c>
      <c r="F93" s="22" t="str">
        <f>IF(VLOOKUP(A93,'DB（シナリオ）'!$A$2:$R$217,6,FALSE)="","",VLOOKUP(A93,'DB（シナリオ）'!$A$2:$R$217,6,FALSE))</f>
        <v>男</v>
      </c>
      <c r="G93" s="22">
        <f>IF(VLOOKUP(A93,'DB（シナリオ）'!$A$2:$R$217,7,FALSE)="","",VLOOKUP(A93,'DB（シナリオ）'!$A$2:$R$217,7,FALSE))</f>
        <v>58</v>
      </c>
      <c r="H93" s="45" t="s">
        <v>1689</v>
      </c>
      <c r="I93" s="21" t="str">
        <f>IF(VLOOKUP(A93,'DB（シナリオ）'!$A$2:$R$217,9,FALSE)="","",VLOOKUP(A93,'DB（シナリオ）'!$A$2:$R$217,9,FALSE))</f>
        <v/>
      </c>
      <c r="J93" s="22" t="s">
        <v>1696</v>
      </c>
      <c r="K93" s="21" t="str">
        <f>IF(VLOOKUP(A93,'DB（シナリオ）'!$A$2:$R$217,11,FALSE)="","",VLOOKUP(A93,'DB（シナリオ）'!$A$2:$R$217,11,FALSE))</f>
        <v>にしやま市</v>
      </c>
      <c r="L93" s="21" t="str">
        <f>IF(VLOOKUP(A93,'DB（シナリオ）'!$A$2:$R$217,12,FALSE)="","",VLOOKUP(A93,'DB（シナリオ）'!$A$2:$R$217,12,FALSE))</f>
        <v>東西線こおろぎ駅</v>
      </c>
      <c r="M93" s="21">
        <f>IF(VLOOKUP(A93,'DB（シナリオ）'!$A$2:$R$217,13,FALSE)="","",VLOOKUP(A93,'DB（シナリオ）'!$A$2:$R$217,13,FALSE))</f>
        <v>20</v>
      </c>
      <c r="N93" s="21" t="str">
        <f>IF(VLOOKUP(A93,'DB（シナリオ）'!$A$2:$R$217,15,FALSE)="","",VLOOKUP(A93,'DB（シナリオ）'!$A$2:$R$217,15,FALSE))</f>
        <v>妻、息子(19歳）、娘（17歳）</v>
      </c>
      <c r="O93" s="21" t="str">
        <f>IF(VLOOKUP(A93,'DB（シナリオ）'!$A$2:$R$217,16,FALSE)="","",VLOOKUP(A93,'DB（シナリオ）'!$A$2:$R$217,16,FALSE))</f>
        <v>全員無事</v>
      </c>
      <c r="P93" s="21" t="str">
        <f>IF(VLOOKUP(A93,'DB（シナリオ）'!$A$2:$R$217,17,FALSE)="","",VLOOKUP(A93,'DB（シナリオ）'!$A$2:$R$217,17,FALSE))</f>
        <v/>
      </c>
      <c r="Q93" s="26" t="str">
        <f>IF(VLOOKUP(A93,'DB（シナリオ）'!$A$2:$R$217,18,FALSE)="","",VLOOKUP(A93,'DB（シナリオ）'!$A$2:$R$217,18,FALSE))</f>
        <v/>
      </c>
    </row>
    <row r="94" spans="1:17" ht="56.25" customHeight="1" x14ac:dyDescent="0.2">
      <c r="A94" s="21">
        <f t="shared" si="1"/>
        <v>193</v>
      </c>
      <c r="B94" s="21" t="str">
        <f>IF(VLOOKUP(A94,'DB（シナリオ）'!$A$2:$R$217,2,FALSE)="","",VLOOKUP(A94,'DB（シナリオ）'!$A$2:$R$217,2,FALSE))</f>
        <v>営業部</v>
      </c>
      <c r="C94" s="22" t="str">
        <f>IF(VLOOKUP(A94,'DB（シナリオ）'!$A$2:$R$217,3,FALSE)="","",VLOOKUP(A94,'DB（シナリオ）'!$A$2:$R$217,3,FALSE))</f>
        <v>営業３課</v>
      </c>
      <c r="D94" s="21" t="str">
        <f>IF(VLOOKUP(A94,'DB（シナリオ）'!$A$2:$R$217,4,FALSE)="","",VLOOKUP(A94,'DB（シナリオ）'!$A$2:$R$217,4,FALSE))</f>
        <v/>
      </c>
      <c r="E94" s="22" t="str">
        <f>IF(VLOOKUP(A94,'DB（シナリオ）'!$A$2:$R$217,5,FALSE)="","",VLOOKUP(A94,'DB（シナリオ）'!$A$2:$R$217,5,FALSE))</f>
        <v>大野</v>
      </c>
      <c r="F94" s="22" t="str">
        <f>IF(VLOOKUP(A94,'DB（シナリオ）'!$A$2:$R$217,6,FALSE)="","",VLOOKUP(A94,'DB（シナリオ）'!$A$2:$R$217,6,FALSE))</f>
        <v>男</v>
      </c>
      <c r="G94" s="22">
        <f>IF(VLOOKUP(A94,'DB（シナリオ）'!$A$2:$R$217,7,FALSE)="","",VLOOKUP(A94,'DB（シナリオ）'!$A$2:$R$217,7,FALSE))</f>
        <v>55</v>
      </c>
      <c r="H94" s="45" t="s">
        <v>1689</v>
      </c>
      <c r="I94" s="21" t="str">
        <f>IF(VLOOKUP(A94,'DB（シナリオ）'!$A$2:$R$217,9,FALSE)="","",VLOOKUP(A94,'DB（シナリオ）'!$A$2:$R$217,9,FALSE))</f>
        <v/>
      </c>
      <c r="J94" s="22" t="s">
        <v>1697</v>
      </c>
      <c r="K94" s="21" t="str">
        <f>IF(VLOOKUP(A94,'DB（シナリオ）'!$A$2:$R$217,11,FALSE)="","",VLOOKUP(A94,'DB（シナリオ）'!$A$2:$R$217,11,FALSE))</f>
        <v>にしやま市</v>
      </c>
      <c r="L94" s="21" t="str">
        <f>IF(VLOOKUP(A94,'DB（シナリオ）'!$A$2:$R$217,12,FALSE)="","",VLOOKUP(A94,'DB（シナリオ）'!$A$2:$R$217,12,FALSE))</f>
        <v>東西線はち駅</v>
      </c>
      <c r="M94" s="21">
        <f>IF(VLOOKUP(A94,'DB（シナリオ）'!$A$2:$R$217,13,FALSE)="","",VLOOKUP(A94,'DB（シナリオ）'!$A$2:$R$217,13,FALSE))</f>
        <v>15</v>
      </c>
      <c r="N94" s="21" t="str">
        <f>IF(VLOOKUP(A94,'DB（シナリオ）'!$A$2:$R$217,15,FALSE)="","",VLOOKUP(A94,'DB（シナリオ）'!$A$2:$R$217,15,FALSE))</f>
        <v>妻、息子(15歳）、娘（13歳）</v>
      </c>
      <c r="O94" s="21" t="str">
        <f>IF(VLOOKUP(A94,'DB（シナリオ）'!$A$2:$R$217,16,FALSE)="","",VLOOKUP(A94,'DB（シナリオ）'!$A$2:$R$217,16,FALSE))</f>
        <v>妻：自宅で無事、息子：重症、娘：無事</v>
      </c>
      <c r="P94" s="21" t="str">
        <f>IF(VLOOKUP(A94,'DB（シナリオ）'!$A$2:$R$217,17,FALSE)="","",VLOOKUP(A94,'DB（シナリオ）'!$A$2:$R$217,17,FALSE))</f>
        <v/>
      </c>
      <c r="Q94" s="26" t="str">
        <f>IF(VLOOKUP(A94,'DB（シナリオ）'!$A$2:$R$217,18,FALSE)="","",VLOOKUP(A94,'DB（シナリオ）'!$A$2:$R$217,18,FALSE))</f>
        <v/>
      </c>
    </row>
    <row r="95" spans="1:17" ht="56.25" customHeight="1" x14ac:dyDescent="0.2">
      <c r="A95" s="21">
        <f t="shared" si="1"/>
        <v>194</v>
      </c>
      <c r="B95" s="21" t="str">
        <f>IF(VLOOKUP(A95,'DB（シナリオ）'!$A$2:$R$217,2,FALSE)="","",VLOOKUP(A95,'DB（シナリオ）'!$A$2:$R$217,2,FALSE))</f>
        <v>営業部</v>
      </c>
      <c r="C95" s="22" t="str">
        <f>IF(VLOOKUP(A95,'DB（シナリオ）'!$A$2:$R$217,3,FALSE)="","",VLOOKUP(A95,'DB（シナリオ）'!$A$2:$R$217,3,FALSE))</f>
        <v>営業３課</v>
      </c>
      <c r="D95" s="21" t="str">
        <f>IF(VLOOKUP(A95,'DB（シナリオ）'!$A$2:$R$217,4,FALSE)="","",VLOOKUP(A95,'DB（シナリオ）'!$A$2:$R$217,4,FALSE))</f>
        <v/>
      </c>
      <c r="E95" s="22" t="str">
        <f>IF(VLOOKUP(A95,'DB（シナリオ）'!$A$2:$R$217,5,FALSE)="","",VLOOKUP(A95,'DB（シナリオ）'!$A$2:$R$217,5,FALSE))</f>
        <v>今井</v>
      </c>
      <c r="F95" s="22" t="str">
        <f>IF(VLOOKUP(A95,'DB（シナリオ）'!$A$2:$R$217,6,FALSE)="","",VLOOKUP(A95,'DB（シナリオ）'!$A$2:$R$217,6,FALSE))</f>
        <v>男</v>
      </c>
      <c r="G95" s="22">
        <f>IF(VLOOKUP(A95,'DB（シナリオ）'!$A$2:$R$217,7,FALSE)="","",VLOOKUP(A95,'DB（シナリオ）'!$A$2:$R$217,7,FALSE))</f>
        <v>50</v>
      </c>
      <c r="H95" s="45" t="str">
        <f>IF(VLOOKUP(A95,'DB（シナリオ）'!$A$2:$R$217,8,FALSE)="","",VLOOKUP(A95,'DB（シナリオ）'!$A$2:$R$217,8,FALSE))</f>
        <v>在館</v>
      </c>
      <c r="I95" s="21" t="str">
        <f>IF(VLOOKUP(A95,'DB（シナリオ）'!$A$2:$R$217,9,FALSE)="","",VLOOKUP(A95,'DB（シナリオ）'!$A$2:$R$217,9,FALSE))</f>
        <v/>
      </c>
      <c r="J95" s="22" t="str">
        <f>IF(VLOOKUP(A95,'DB（シナリオ）'!$A$2:$R$217,10,FALSE)="","",VLOOKUP(A95,'DB（シナリオ）'!$A$2:$R$217,10,FALSE))</f>
        <v>社内におり、無事</v>
      </c>
      <c r="K95" s="21" t="str">
        <f>IF(VLOOKUP(A95,'DB（シナリオ）'!$A$2:$R$217,11,FALSE)="","",VLOOKUP(A95,'DB（シナリオ）'!$A$2:$R$217,11,FALSE))</f>
        <v>にしやま市</v>
      </c>
      <c r="L95" s="21" t="str">
        <f>IF(VLOOKUP(A95,'DB（シナリオ）'!$A$2:$R$217,12,FALSE)="","",VLOOKUP(A95,'DB（シナリオ）'!$A$2:$R$217,12,FALSE))</f>
        <v>東西線ばった駅</v>
      </c>
      <c r="M95" s="21">
        <f>IF(VLOOKUP(A95,'DB（シナリオ）'!$A$2:$R$217,13,FALSE)="","",VLOOKUP(A95,'DB（シナリオ）'!$A$2:$R$217,13,FALSE))</f>
        <v>25</v>
      </c>
      <c r="N95" s="21" t="str">
        <f>IF(VLOOKUP(A95,'DB（シナリオ）'!$A$2:$R$217,15,FALSE)="","",VLOOKUP(A95,'DB（シナリオ）'!$A$2:$R$217,15,FALSE))</f>
        <v>母(79)、妻（専業主婦）、娘（高校3年生）</v>
      </c>
      <c r="O95" s="21" t="str">
        <f>IF(VLOOKUP(A95,'DB（シナリオ）'!$A$2:$R$217,16,FALSE)="","",VLOOKUP(A95,'DB（シナリオ）'!$A$2:$R$217,16,FALSE))</f>
        <v>全員無事、母と妻は自宅損壊のため、避難所へ移動</v>
      </c>
      <c r="P95" s="21" t="str">
        <f>IF(VLOOKUP(A95,'DB（シナリオ）'!$A$2:$R$217,17,FALSE)="","",VLOOKUP(A95,'DB（シナリオ）'!$A$2:$R$217,17,FALSE))</f>
        <v/>
      </c>
      <c r="Q95" s="26" t="str">
        <f>IF(VLOOKUP(A95,'DB（シナリオ）'!$A$2:$R$217,18,FALSE)="","",VLOOKUP(A95,'DB（シナリオ）'!$A$2:$R$217,18,FALSE))</f>
        <v>母は要介護3で生活全般で支援が必要</v>
      </c>
    </row>
    <row r="96" spans="1:17" ht="56.25" customHeight="1" x14ac:dyDescent="0.2">
      <c r="A96" s="21">
        <f t="shared" si="1"/>
        <v>195</v>
      </c>
      <c r="B96" s="21" t="str">
        <f>IF(VLOOKUP(A96,'DB（シナリオ）'!$A$2:$R$217,2,FALSE)="","",VLOOKUP(A96,'DB（シナリオ）'!$A$2:$R$217,2,FALSE))</f>
        <v>営業部</v>
      </c>
      <c r="C96" s="22" t="str">
        <f>IF(VLOOKUP(A96,'DB（シナリオ）'!$A$2:$R$217,3,FALSE)="","",VLOOKUP(A96,'DB（シナリオ）'!$A$2:$R$217,3,FALSE))</f>
        <v>営業３課</v>
      </c>
      <c r="D96" s="21" t="str">
        <f>IF(VLOOKUP(A96,'DB（シナリオ）'!$A$2:$R$217,4,FALSE)="","",VLOOKUP(A96,'DB（シナリオ）'!$A$2:$R$217,4,FALSE))</f>
        <v/>
      </c>
      <c r="E96" s="22" t="str">
        <f>IF(VLOOKUP(A96,'DB（シナリオ）'!$A$2:$R$217,5,FALSE)="","",VLOOKUP(A96,'DB（シナリオ）'!$A$2:$R$217,5,FALSE))</f>
        <v>丸山</v>
      </c>
      <c r="F96" s="22" t="str">
        <f>IF(VLOOKUP(A96,'DB（シナリオ）'!$A$2:$R$217,6,FALSE)="","",VLOOKUP(A96,'DB（シナリオ）'!$A$2:$R$217,6,FALSE))</f>
        <v>男</v>
      </c>
      <c r="G96" s="22">
        <f>IF(VLOOKUP(A96,'DB（シナリオ）'!$A$2:$R$217,7,FALSE)="","",VLOOKUP(A96,'DB（シナリオ）'!$A$2:$R$217,7,FALSE))</f>
        <v>49</v>
      </c>
      <c r="H96" s="45" t="str">
        <f>IF(VLOOKUP(A96,'DB（シナリオ）'!$A$2:$R$217,8,FALSE)="","",VLOOKUP(A96,'DB（シナリオ）'!$A$2:$R$217,8,FALSE))</f>
        <v>在館</v>
      </c>
      <c r="I96" s="21" t="str">
        <f>IF(VLOOKUP(A96,'DB（シナリオ）'!$A$2:$R$217,9,FALSE)="","",VLOOKUP(A96,'DB（シナリオ）'!$A$2:$R$217,9,FALSE))</f>
        <v/>
      </c>
      <c r="J96" s="22" t="str">
        <f>IF(VLOOKUP(A96,'DB（シナリオ）'!$A$2:$R$217,10,FALSE)="","",VLOOKUP(A96,'DB（シナリオ）'!$A$2:$R$217,10,FALSE))</f>
        <v>社内におり、無事</v>
      </c>
      <c r="K96" s="21" t="str">
        <f>IF(VLOOKUP(A96,'DB（シナリオ）'!$A$2:$R$217,11,FALSE)="","",VLOOKUP(A96,'DB（シナリオ）'!$A$2:$R$217,11,FALSE))</f>
        <v>ひがしの市</v>
      </c>
      <c r="L96" s="21" t="str">
        <f>IF(VLOOKUP(A96,'DB（シナリオ）'!$A$2:$R$217,12,FALSE)="","",VLOOKUP(A96,'DB（シナリオ）'!$A$2:$R$217,12,FALSE))</f>
        <v>南北線ミカン駅</v>
      </c>
      <c r="M96" s="21">
        <f>IF(VLOOKUP(A96,'DB（シナリオ）'!$A$2:$R$217,13,FALSE)="","",VLOOKUP(A96,'DB（シナリオ）'!$A$2:$R$217,13,FALSE))</f>
        <v>8</v>
      </c>
      <c r="N96" s="21" t="str">
        <f>IF(VLOOKUP(A96,'DB（シナリオ）'!$A$2:$R$217,15,FALSE)="","",VLOOKUP(A96,'DB（シナリオ）'!$A$2:$R$217,15,FALSE))</f>
        <v>妻、娘(15歳）、息子(13歳)</v>
      </c>
      <c r="O96" s="21" t="str">
        <f>IF(VLOOKUP(A96,'DB（シナリオ）'!$A$2:$R$217,16,FALSE)="","",VLOOKUP(A96,'DB（シナリオ）'!$A$2:$R$217,16,FALSE))</f>
        <v>全員無事</v>
      </c>
      <c r="P96" s="21" t="str">
        <f>IF(VLOOKUP(A96,'DB（シナリオ）'!$A$2:$R$217,17,FALSE)="","",VLOOKUP(A96,'DB（シナリオ）'!$A$2:$R$217,17,FALSE))</f>
        <v/>
      </c>
      <c r="Q96" s="26" t="str">
        <f>IF(VLOOKUP(A96,'DB（シナリオ）'!$A$2:$R$217,18,FALSE)="","",VLOOKUP(A96,'DB（シナリオ）'!$A$2:$R$217,18,FALSE))</f>
        <v/>
      </c>
    </row>
    <row r="97" spans="1:17" ht="56.25" customHeight="1" x14ac:dyDescent="0.2">
      <c r="A97" s="21">
        <f t="shared" si="1"/>
        <v>196</v>
      </c>
      <c r="B97" s="21" t="str">
        <f>IF(VLOOKUP(A97,'DB（シナリオ）'!$A$2:$R$217,2,FALSE)="","",VLOOKUP(A97,'DB（シナリオ）'!$A$2:$R$217,2,FALSE))</f>
        <v>営業部</v>
      </c>
      <c r="C97" s="22" t="str">
        <f>IF(VLOOKUP(A97,'DB（シナリオ）'!$A$2:$R$217,3,FALSE)="","",VLOOKUP(A97,'DB（シナリオ）'!$A$2:$R$217,3,FALSE))</f>
        <v>営業３課</v>
      </c>
      <c r="D97" s="21" t="str">
        <f>IF(VLOOKUP(A97,'DB（シナリオ）'!$A$2:$R$217,4,FALSE)="","",VLOOKUP(A97,'DB（シナリオ）'!$A$2:$R$217,4,FALSE))</f>
        <v/>
      </c>
      <c r="E97" s="22" t="str">
        <f>IF(VLOOKUP(A97,'DB（シナリオ）'!$A$2:$R$217,5,FALSE)="","",VLOOKUP(A97,'DB（シナリオ）'!$A$2:$R$217,5,FALSE))</f>
        <v>高田</v>
      </c>
      <c r="F97" s="22" t="str">
        <f>IF(VLOOKUP(A97,'DB（シナリオ）'!$A$2:$R$217,6,FALSE)="","",VLOOKUP(A97,'DB（シナリオ）'!$A$2:$R$217,6,FALSE))</f>
        <v>男</v>
      </c>
      <c r="G97" s="22">
        <f>IF(VLOOKUP(A97,'DB（シナリオ）'!$A$2:$R$217,7,FALSE)="","",VLOOKUP(A97,'DB（シナリオ）'!$A$2:$R$217,7,FALSE))</f>
        <v>40</v>
      </c>
      <c r="H97" s="45" t="str">
        <f>IF(VLOOKUP(A97,'DB（シナリオ）'!$A$2:$R$217,8,FALSE)="","",VLOOKUP(A97,'DB（シナリオ）'!$A$2:$R$217,8,FALSE))</f>
        <v>在館</v>
      </c>
      <c r="I97" s="21" t="str">
        <f>IF(VLOOKUP(A97,'DB（シナリオ）'!$A$2:$R$217,9,FALSE)="","",VLOOKUP(A97,'DB（シナリオ）'!$A$2:$R$217,9,FALSE))</f>
        <v/>
      </c>
      <c r="J97" s="22" t="str">
        <f>IF(VLOOKUP(A97,'DB（シナリオ）'!$A$2:$R$217,10,FALSE)="","",VLOOKUP(A97,'DB（シナリオ）'!$A$2:$R$217,10,FALSE))</f>
        <v>社内におり、無事</v>
      </c>
      <c r="K97" s="21" t="str">
        <f>IF(VLOOKUP(A97,'DB（シナリオ）'!$A$2:$R$217,11,FALSE)="","",VLOOKUP(A97,'DB（シナリオ）'!$A$2:$R$217,11,FALSE))</f>
        <v>はまべ市</v>
      </c>
      <c r="L97" s="21" t="str">
        <f>IF(VLOOKUP(A97,'DB（シナリオ）'!$A$2:$R$217,12,FALSE)="","",VLOOKUP(A97,'DB（シナリオ）'!$A$2:$R$217,12,FALSE))</f>
        <v>東西線かぶと駅</v>
      </c>
      <c r="M97" s="21">
        <f>IF(VLOOKUP(A97,'DB（シナリオ）'!$A$2:$R$217,13,FALSE)="","",VLOOKUP(A97,'DB（シナリオ）'!$A$2:$R$217,13,FALSE))</f>
        <v>30</v>
      </c>
      <c r="N97" s="21" t="str">
        <f>IF(VLOOKUP(A97,'DB（シナリオ）'!$A$2:$R$217,15,FALSE)="","",VLOOKUP(A97,'DB（シナリオ）'!$A$2:$R$217,15,FALSE))</f>
        <v>妻、娘（14歳）</v>
      </c>
      <c r="O97" s="21" t="str">
        <f>IF(VLOOKUP(A97,'DB（シナリオ）'!$A$2:$R$217,16,FALSE)="","",VLOOKUP(A97,'DB（シナリオ）'!$A$2:$R$217,16,FALSE))</f>
        <v>全員無事</v>
      </c>
      <c r="P97" s="21" t="str">
        <f>IF(VLOOKUP(A97,'DB（シナリオ）'!$A$2:$R$217,17,FALSE)="","",VLOOKUP(A97,'DB（シナリオ）'!$A$2:$R$217,17,FALSE))</f>
        <v/>
      </c>
      <c r="Q97" s="26" t="str">
        <f>IF(VLOOKUP(A97,'DB（シナリオ）'!$A$2:$R$217,18,FALSE)="","",VLOOKUP(A97,'DB（シナリオ）'!$A$2:$R$217,18,FALSE))</f>
        <v/>
      </c>
    </row>
    <row r="98" spans="1:17" ht="56.25" customHeight="1" x14ac:dyDescent="0.2">
      <c r="A98" s="21">
        <f t="shared" si="1"/>
        <v>197</v>
      </c>
      <c r="B98" s="21" t="str">
        <f>IF(VLOOKUP(A98,'DB（シナリオ）'!$A$2:$R$217,2,FALSE)="","",VLOOKUP(A98,'DB（シナリオ）'!$A$2:$R$217,2,FALSE))</f>
        <v>営業部</v>
      </c>
      <c r="C98" s="22" t="str">
        <f>IF(VLOOKUP(A98,'DB（シナリオ）'!$A$2:$R$217,3,FALSE)="","",VLOOKUP(A98,'DB（シナリオ）'!$A$2:$R$217,3,FALSE))</f>
        <v>営業３課</v>
      </c>
      <c r="D98" s="21" t="str">
        <f>IF(VLOOKUP(A98,'DB（シナリオ）'!$A$2:$R$217,4,FALSE)="","",VLOOKUP(A98,'DB（シナリオ）'!$A$2:$R$217,4,FALSE))</f>
        <v/>
      </c>
      <c r="E98" s="22" t="str">
        <f>IF(VLOOKUP(A98,'DB（シナリオ）'!$A$2:$R$217,5,FALSE)="","",VLOOKUP(A98,'DB（シナリオ）'!$A$2:$R$217,5,FALSE))</f>
        <v>河野</v>
      </c>
      <c r="F98" s="22" t="str">
        <f>IF(VLOOKUP(A98,'DB（シナリオ）'!$A$2:$R$217,6,FALSE)="","",VLOOKUP(A98,'DB（シナリオ）'!$A$2:$R$217,6,FALSE))</f>
        <v>男</v>
      </c>
      <c r="G98" s="22">
        <f>IF(VLOOKUP(A98,'DB（シナリオ）'!$A$2:$R$217,7,FALSE)="","",VLOOKUP(A98,'DB（シナリオ）'!$A$2:$R$217,7,FALSE))</f>
        <v>40</v>
      </c>
      <c r="H98" s="45" t="s">
        <v>1689</v>
      </c>
      <c r="I98" s="21" t="str">
        <f>IF(VLOOKUP(A98,'DB（シナリオ）'!$A$2:$R$217,9,FALSE)="","",VLOOKUP(A98,'DB（シナリオ）'!$A$2:$R$217,9,FALSE))</f>
        <v/>
      </c>
      <c r="J98" s="22" t="s">
        <v>1696</v>
      </c>
      <c r="K98" s="21" t="str">
        <f>IF(VLOOKUP(A98,'DB（シナリオ）'!$A$2:$R$217,11,FALSE)="","",VLOOKUP(A98,'DB（シナリオ）'!$A$2:$R$217,11,FALSE))</f>
        <v>にしやま市</v>
      </c>
      <c r="L98" s="21" t="str">
        <f>IF(VLOOKUP(A98,'DB（シナリオ）'!$A$2:$R$217,12,FALSE)="","",VLOOKUP(A98,'DB（シナリオ）'!$A$2:$R$217,12,FALSE))</f>
        <v>東西線ばった駅</v>
      </c>
      <c r="M98" s="21">
        <f>IF(VLOOKUP(A98,'DB（シナリオ）'!$A$2:$R$217,13,FALSE)="","",VLOOKUP(A98,'DB（シナリオ）'!$A$2:$R$217,13,FALSE))</f>
        <v>25</v>
      </c>
      <c r="N98" s="21" t="str">
        <f>IF(VLOOKUP(A98,'DB（シナリオ）'!$A$2:$R$217,15,FALSE)="","",VLOOKUP(A98,'DB（シナリオ）'!$A$2:$R$217,15,FALSE))</f>
        <v>独身、一人暮らし</v>
      </c>
      <c r="O98" s="21" t="str">
        <f>IF(VLOOKUP(A98,'DB（シナリオ）'!$A$2:$R$217,16,FALSE)="","",VLOOKUP(A98,'DB（シナリオ）'!$A$2:$R$217,16,FALSE))</f>
        <v/>
      </c>
      <c r="P98" s="21" t="str">
        <f>IF(VLOOKUP(A98,'DB（シナリオ）'!$A$2:$R$217,17,FALSE)="","",VLOOKUP(A98,'DB（シナリオ）'!$A$2:$R$217,17,FALSE))</f>
        <v/>
      </c>
      <c r="Q98" s="26" t="str">
        <f>IF(VLOOKUP(A98,'DB（シナリオ）'!$A$2:$R$217,18,FALSE)="","",VLOOKUP(A98,'DB（シナリオ）'!$A$2:$R$217,18,FALSE))</f>
        <v/>
      </c>
    </row>
    <row r="99" spans="1:17" ht="56.25" customHeight="1" x14ac:dyDescent="0.2">
      <c r="A99" s="21">
        <f t="shared" si="1"/>
        <v>198</v>
      </c>
      <c r="B99" s="21" t="str">
        <f>IF(VLOOKUP(A99,'DB（シナリオ）'!$A$2:$R$217,2,FALSE)="","",VLOOKUP(A99,'DB（シナリオ）'!$A$2:$R$217,2,FALSE))</f>
        <v>営業部</v>
      </c>
      <c r="C99" s="22" t="str">
        <f>IF(VLOOKUP(A99,'DB（シナリオ）'!$A$2:$R$217,3,FALSE)="","",VLOOKUP(A99,'DB（シナリオ）'!$A$2:$R$217,3,FALSE))</f>
        <v>営業３課</v>
      </c>
      <c r="D99" s="21" t="str">
        <f>IF(VLOOKUP(A99,'DB（シナリオ）'!$A$2:$R$217,4,FALSE)="","",VLOOKUP(A99,'DB（シナリオ）'!$A$2:$R$217,4,FALSE))</f>
        <v/>
      </c>
      <c r="E99" s="22" t="str">
        <f>IF(VLOOKUP(A99,'DB（シナリオ）'!$A$2:$R$217,5,FALSE)="","",VLOOKUP(A99,'DB（シナリオ）'!$A$2:$R$217,5,FALSE))</f>
        <v>藤本</v>
      </c>
      <c r="F99" s="22" t="str">
        <f>IF(VLOOKUP(A99,'DB（シナリオ）'!$A$2:$R$217,6,FALSE)="","",VLOOKUP(A99,'DB（シナリオ）'!$A$2:$R$217,6,FALSE))</f>
        <v>男</v>
      </c>
      <c r="G99" s="22">
        <f>IF(VLOOKUP(A99,'DB（シナリオ）'!$A$2:$R$217,7,FALSE)="","",VLOOKUP(A99,'DB（シナリオ）'!$A$2:$R$217,7,FALSE))</f>
        <v>35</v>
      </c>
      <c r="H99" s="45" t="str">
        <f>IF(VLOOKUP(A99,'DB（シナリオ）'!$A$2:$R$217,8,FALSE)="","",VLOOKUP(A99,'DB（シナリオ）'!$A$2:$R$217,8,FALSE))</f>
        <v>在館</v>
      </c>
      <c r="I99" s="21" t="str">
        <f>IF(VLOOKUP(A99,'DB（シナリオ）'!$A$2:$R$217,9,FALSE)="","",VLOOKUP(A99,'DB（シナリオ）'!$A$2:$R$217,9,FALSE))</f>
        <v/>
      </c>
      <c r="J99" s="22" t="str">
        <f>IF(VLOOKUP(A99,'DB（シナリオ）'!$A$2:$R$217,10,FALSE)="","",VLOOKUP(A99,'DB（シナリオ）'!$A$2:$R$217,10,FALSE))</f>
        <v>社内におり、無事</v>
      </c>
      <c r="K99" s="21" t="str">
        <f>IF(VLOOKUP(A99,'DB（シナリオ）'!$A$2:$R$217,11,FALSE)="","",VLOOKUP(A99,'DB（シナリオ）'!$A$2:$R$217,11,FALSE))</f>
        <v>にしやま市</v>
      </c>
      <c r="L99" s="21" t="str">
        <f>IF(VLOOKUP(A99,'DB（シナリオ）'!$A$2:$R$217,12,FALSE)="","",VLOOKUP(A99,'DB（シナリオ）'!$A$2:$R$217,12,FALSE))</f>
        <v>東西線はち駅</v>
      </c>
      <c r="M99" s="21">
        <f>IF(VLOOKUP(A99,'DB（シナリオ）'!$A$2:$R$217,13,FALSE)="","",VLOOKUP(A99,'DB（シナリオ）'!$A$2:$R$217,13,FALSE))</f>
        <v>15</v>
      </c>
      <c r="N99" s="21" t="str">
        <f>IF(VLOOKUP(A99,'DB（シナリオ）'!$A$2:$R$217,15,FALSE)="","",VLOOKUP(A99,'DB（シナリオ）'!$A$2:$R$217,15,FALSE))</f>
        <v>妻（会社員）、娘(3歳、保育園通い）</v>
      </c>
      <c r="O99" s="21" t="str">
        <f>IF(VLOOKUP(A99,'DB（シナリオ）'!$A$2:$R$217,16,FALSE)="","",VLOOKUP(A99,'DB（シナリオ）'!$A$2:$R$217,16,FALSE))</f>
        <v>妻：勤務先(南北線リンゴ駅）で無事。娘：保育園と連絡できず、不明</v>
      </c>
      <c r="P99" s="21" t="str">
        <f>IF(VLOOKUP(A99,'DB（シナリオ）'!$A$2:$R$217,17,FALSE)="","",VLOOKUP(A99,'DB（シナリオ）'!$A$2:$R$217,17,FALSE))</f>
        <v/>
      </c>
      <c r="Q99" s="26" t="str">
        <f>IF(VLOOKUP(A99,'DB（シナリオ）'!$A$2:$R$217,18,FALSE)="","",VLOOKUP(A99,'DB（シナリオ）'!$A$2:$R$217,18,FALSE))</f>
        <v/>
      </c>
    </row>
    <row r="100" spans="1:17" ht="56.25" customHeight="1" x14ac:dyDescent="0.2">
      <c r="A100" s="21">
        <f t="shared" si="1"/>
        <v>199</v>
      </c>
      <c r="B100" s="21" t="str">
        <f>IF(VLOOKUP(A100,'DB（シナリオ）'!$A$2:$R$217,2,FALSE)="","",VLOOKUP(A100,'DB（シナリオ）'!$A$2:$R$217,2,FALSE))</f>
        <v>営業部</v>
      </c>
      <c r="C100" s="22" t="str">
        <f>IF(VLOOKUP(A100,'DB（シナリオ）'!$A$2:$R$217,3,FALSE)="","",VLOOKUP(A100,'DB（シナリオ）'!$A$2:$R$217,3,FALSE))</f>
        <v>営業３課</v>
      </c>
      <c r="D100" s="21" t="str">
        <f>IF(VLOOKUP(A100,'DB（シナリオ）'!$A$2:$R$217,4,FALSE)="","",VLOOKUP(A100,'DB（シナリオ）'!$A$2:$R$217,4,FALSE))</f>
        <v/>
      </c>
      <c r="E100" s="22" t="str">
        <f>IF(VLOOKUP(A100,'DB（シナリオ）'!$A$2:$R$217,5,FALSE)="","",VLOOKUP(A100,'DB（シナリオ）'!$A$2:$R$217,5,FALSE))</f>
        <v>小島</v>
      </c>
      <c r="F100" s="22" t="str">
        <f>IF(VLOOKUP(A100,'DB（シナリオ）'!$A$2:$R$217,6,FALSE)="","",VLOOKUP(A100,'DB（シナリオ）'!$A$2:$R$217,6,FALSE))</f>
        <v>女</v>
      </c>
      <c r="G100" s="22">
        <f>IF(VLOOKUP(A100,'DB（シナリオ）'!$A$2:$R$217,7,FALSE)="","",VLOOKUP(A100,'DB（シナリオ）'!$A$2:$R$217,7,FALSE))</f>
        <v>35</v>
      </c>
      <c r="H100" s="45" t="s">
        <v>1689</v>
      </c>
      <c r="I100" s="21" t="str">
        <f>IF(VLOOKUP(A100,'DB（シナリオ）'!$A$2:$R$217,9,FALSE)="","",VLOOKUP(A100,'DB（シナリオ）'!$A$2:$R$217,9,FALSE))</f>
        <v/>
      </c>
      <c r="J100" s="22" t="s">
        <v>1690</v>
      </c>
      <c r="K100" s="21" t="str">
        <f>IF(VLOOKUP(A100,'DB（シナリオ）'!$A$2:$R$217,11,FALSE)="","",VLOOKUP(A100,'DB（シナリオ）'!$A$2:$R$217,11,FALSE))</f>
        <v>ひがしの市</v>
      </c>
      <c r="L100" s="21" t="str">
        <f>IF(VLOOKUP(A100,'DB（シナリオ）'!$A$2:$R$217,12,FALSE)="","",VLOOKUP(A100,'DB（シナリオ）'!$A$2:$R$217,12,FALSE))</f>
        <v>東西線リス駅</v>
      </c>
      <c r="M100" s="21">
        <f>IF(VLOOKUP(A100,'DB（シナリオ）'!$A$2:$R$217,13,FALSE)="","",VLOOKUP(A100,'DB（シナリオ）'!$A$2:$R$217,13,FALSE))</f>
        <v>5</v>
      </c>
      <c r="N100" s="21" t="str">
        <f>IF(VLOOKUP(A100,'DB（シナリオ）'!$A$2:$R$217,15,FALSE)="","",VLOOKUP(A100,'DB（シナリオ）'!$A$2:$R$217,15,FALSE))</f>
        <v>夫、娘(8歳）</v>
      </c>
      <c r="O100" s="21" t="str">
        <f>IF(VLOOKUP(A100,'DB（シナリオ）'!$A$2:$R$217,16,FALSE)="","",VLOOKUP(A100,'DB（シナリオ）'!$A$2:$R$217,16,FALSE))</f>
        <v>全員無事</v>
      </c>
      <c r="P100" s="21" t="str">
        <f>IF(VLOOKUP(A100,'DB（シナリオ）'!$A$2:$R$217,17,FALSE)="","",VLOOKUP(A100,'DB（シナリオ）'!$A$2:$R$217,17,FALSE))</f>
        <v/>
      </c>
      <c r="Q100" s="26" t="str">
        <f>IF(VLOOKUP(A100,'DB（シナリオ）'!$A$2:$R$217,18,FALSE)="","",VLOOKUP(A100,'DB（シナリオ）'!$A$2:$R$217,18,FALSE))</f>
        <v/>
      </c>
    </row>
    <row r="101" spans="1:17" ht="56.25" customHeight="1" x14ac:dyDescent="0.2">
      <c r="A101" s="21">
        <f t="shared" si="1"/>
        <v>200</v>
      </c>
      <c r="B101" s="21" t="str">
        <f>IF(VLOOKUP(A101,'DB（シナリオ）'!$A$2:$R$217,2,FALSE)="","",VLOOKUP(A101,'DB（シナリオ）'!$A$2:$R$217,2,FALSE))</f>
        <v>営業部</v>
      </c>
      <c r="C101" s="22" t="str">
        <f>IF(VLOOKUP(A101,'DB（シナリオ）'!$A$2:$R$217,3,FALSE)="","",VLOOKUP(A101,'DB（シナリオ）'!$A$2:$R$217,3,FALSE))</f>
        <v>営業３課</v>
      </c>
      <c r="D101" s="21" t="str">
        <f>IF(VLOOKUP(A101,'DB（シナリオ）'!$A$2:$R$217,4,FALSE)="","",VLOOKUP(A101,'DB（シナリオ）'!$A$2:$R$217,4,FALSE))</f>
        <v/>
      </c>
      <c r="E101" s="22" t="str">
        <f>IF(VLOOKUP(A101,'DB（シナリオ）'!$A$2:$R$217,5,FALSE)="","",VLOOKUP(A101,'DB（シナリオ）'!$A$2:$R$217,5,FALSE))</f>
        <v>武田</v>
      </c>
      <c r="F101" s="22" t="str">
        <f>IF(VLOOKUP(A101,'DB（シナリオ）'!$A$2:$R$217,6,FALSE)="","",VLOOKUP(A101,'DB（シナリオ）'!$A$2:$R$217,6,FALSE))</f>
        <v>女</v>
      </c>
      <c r="G101" s="22">
        <f>IF(VLOOKUP(A101,'DB（シナリオ）'!$A$2:$R$217,7,FALSE)="","",VLOOKUP(A101,'DB（シナリオ）'!$A$2:$R$217,7,FALSE))</f>
        <v>38</v>
      </c>
      <c r="H101" s="45" t="s">
        <v>1689</v>
      </c>
      <c r="I101" s="21" t="str">
        <f>IF(VLOOKUP(A101,'DB（シナリオ）'!$A$2:$R$217,9,FALSE)="","",VLOOKUP(A101,'DB（シナリオ）'!$A$2:$R$217,9,FALSE))</f>
        <v/>
      </c>
      <c r="J101" s="22" t="s">
        <v>1690</v>
      </c>
      <c r="K101" s="21" t="str">
        <f>IF(VLOOKUP(A101,'DB（シナリオ）'!$A$2:$R$217,11,FALSE)="","",VLOOKUP(A101,'DB（シナリオ）'!$A$2:$R$217,11,FALSE))</f>
        <v>ひがしの市</v>
      </c>
      <c r="L101" s="21" t="str">
        <f>IF(VLOOKUP(A101,'DB（シナリオ）'!$A$2:$R$217,12,FALSE)="","",VLOOKUP(A101,'DB（シナリオ）'!$A$2:$R$217,12,FALSE))</f>
        <v>東西線クマ駅</v>
      </c>
      <c r="M101" s="21">
        <f>IF(VLOOKUP(A101,'DB（シナリオ）'!$A$2:$R$217,13,FALSE)="","",VLOOKUP(A101,'DB（シナリオ）'!$A$2:$R$217,13,FALSE))</f>
        <v>22</v>
      </c>
      <c r="N101" s="21" t="str">
        <f>IF(VLOOKUP(A101,'DB（シナリオ）'!$A$2:$R$217,15,FALSE)="","",VLOOKUP(A101,'DB（シナリオ）'!$A$2:$R$217,15,FALSE))</f>
        <v>夫、娘(10歳）</v>
      </c>
      <c r="O101" s="21" t="str">
        <f>IF(VLOOKUP(A101,'DB（シナリオ）'!$A$2:$R$217,16,FALSE)="","",VLOOKUP(A101,'DB（シナリオ）'!$A$2:$R$217,16,FALSE))</f>
        <v>全員無事</v>
      </c>
      <c r="P101" s="21" t="str">
        <f>IF(VLOOKUP(A101,'DB（シナリオ）'!$A$2:$R$217,17,FALSE)="","",VLOOKUP(A101,'DB（シナリオ）'!$A$2:$R$217,17,FALSE))</f>
        <v/>
      </c>
      <c r="Q101" s="26" t="str">
        <f>IF(VLOOKUP(A101,'DB（シナリオ）'!$A$2:$R$217,18,FALSE)="","",VLOOKUP(A101,'DB（シナリオ）'!$A$2:$R$217,18,FALSE))</f>
        <v/>
      </c>
    </row>
    <row r="102" spans="1:17" ht="56.25" customHeight="1" x14ac:dyDescent="0.2">
      <c r="A102" s="21">
        <f t="shared" si="1"/>
        <v>201</v>
      </c>
      <c r="B102" s="21" t="str">
        <f>IF(VLOOKUP(A102,'DB（シナリオ）'!$A$2:$R$217,2,FALSE)="","",VLOOKUP(A102,'DB（シナリオ）'!$A$2:$R$217,2,FALSE))</f>
        <v>営業部</v>
      </c>
      <c r="C102" s="22" t="str">
        <f>IF(VLOOKUP(A102,'DB（シナリオ）'!$A$2:$R$217,3,FALSE)="","",VLOOKUP(A102,'DB（シナリオ）'!$A$2:$R$217,3,FALSE))</f>
        <v>営業３課</v>
      </c>
      <c r="D102" s="21" t="str">
        <f>IF(VLOOKUP(A102,'DB（シナリオ）'!$A$2:$R$217,4,FALSE)="","",VLOOKUP(A102,'DB（シナリオ）'!$A$2:$R$217,4,FALSE))</f>
        <v/>
      </c>
      <c r="E102" s="22" t="str">
        <f>IF(VLOOKUP(A102,'DB（シナリオ）'!$A$2:$R$217,5,FALSE)="","",VLOOKUP(A102,'DB（シナリオ）'!$A$2:$R$217,5,FALSE))</f>
        <v>村田</v>
      </c>
      <c r="F102" s="22" t="str">
        <f>IF(VLOOKUP(A102,'DB（シナリオ）'!$A$2:$R$217,6,FALSE)="","",VLOOKUP(A102,'DB（シナリオ）'!$A$2:$R$217,6,FALSE))</f>
        <v>男</v>
      </c>
      <c r="G102" s="22">
        <f>IF(VLOOKUP(A102,'DB（シナリオ）'!$A$2:$R$217,7,FALSE)="","",VLOOKUP(A102,'DB（シナリオ）'!$A$2:$R$217,7,FALSE))</f>
        <v>37</v>
      </c>
      <c r="H102" s="45" t="s">
        <v>1689</v>
      </c>
      <c r="I102" s="21" t="str">
        <f>IF(VLOOKUP(A102,'DB（シナリオ）'!$A$2:$R$217,9,FALSE)="","",VLOOKUP(A102,'DB（シナリオ）'!$A$2:$R$217,9,FALSE))</f>
        <v/>
      </c>
      <c r="J102" s="22" t="s">
        <v>1692</v>
      </c>
      <c r="K102" s="21" t="str">
        <f>IF(VLOOKUP(A102,'DB（シナリオ）'!$A$2:$R$217,11,FALSE)="","",VLOOKUP(A102,'DB（シナリオ）'!$A$2:$R$217,11,FALSE))</f>
        <v>はまべ市</v>
      </c>
      <c r="L102" s="21" t="str">
        <f>IF(VLOOKUP(A102,'DB（シナリオ）'!$A$2:$R$217,12,FALSE)="","",VLOOKUP(A102,'DB（シナリオ）'!$A$2:$R$217,12,FALSE))</f>
        <v>南北線くじら駅</v>
      </c>
      <c r="M102" s="21">
        <f>IF(VLOOKUP(A102,'DB（シナリオ）'!$A$2:$R$217,13,FALSE)="","",VLOOKUP(A102,'DB（シナリオ）'!$A$2:$R$217,13,FALSE))</f>
        <v>20</v>
      </c>
      <c r="N102" s="21" t="str">
        <f>IF(VLOOKUP(A102,'DB（シナリオ）'!$A$2:$R$217,15,FALSE)="","",VLOOKUP(A102,'DB（シナリオ）'!$A$2:$R$217,15,FALSE))</f>
        <v>妻、息子(13歳）</v>
      </c>
      <c r="O102" s="21" t="str">
        <f>IF(VLOOKUP(A102,'DB（シナリオ）'!$A$2:$R$217,16,FALSE)="","",VLOOKUP(A102,'DB（シナリオ）'!$A$2:$R$217,16,FALSE))</f>
        <v>全員無事</v>
      </c>
      <c r="P102" s="21" t="str">
        <f>IF(VLOOKUP(A102,'DB（シナリオ）'!$A$2:$R$217,17,FALSE)="","",VLOOKUP(A102,'DB（シナリオ）'!$A$2:$R$217,17,FALSE))</f>
        <v/>
      </c>
      <c r="Q102" s="26" t="str">
        <f>IF(VLOOKUP(A102,'DB（シナリオ）'!$A$2:$R$217,18,FALSE)="","",VLOOKUP(A102,'DB（シナリオ）'!$A$2:$R$217,18,FALSE))</f>
        <v/>
      </c>
    </row>
    <row r="103" spans="1:17" ht="56.25" customHeight="1" x14ac:dyDescent="0.2">
      <c r="A103" s="21">
        <f t="shared" si="1"/>
        <v>202</v>
      </c>
      <c r="B103" s="21" t="str">
        <f>IF(VLOOKUP(A103,'DB（シナリオ）'!$A$2:$R$217,2,FALSE)="","",VLOOKUP(A103,'DB（シナリオ）'!$A$2:$R$217,2,FALSE))</f>
        <v>営業部</v>
      </c>
      <c r="C103" s="22" t="str">
        <f>IF(VLOOKUP(A103,'DB（シナリオ）'!$A$2:$R$217,3,FALSE)="","",VLOOKUP(A103,'DB（シナリオ）'!$A$2:$R$217,3,FALSE))</f>
        <v>営業３課</v>
      </c>
      <c r="D103" s="21" t="str">
        <f>IF(VLOOKUP(A103,'DB（シナリオ）'!$A$2:$R$217,4,FALSE)="","",VLOOKUP(A103,'DB（シナリオ）'!$A$2:$R$217,4,FALSE))</f>
        <v/>
      </c>
      <c r="E103" s="22" t="str">
        <f>IF(VLOOKUP(A103,'DB（シナリオ）'!$A$2:$R$217,5,FALSE)="","",VLOOKUP(A103,'DB（シナリオ）'!$A$2:$R$217,5,FALSE))</f>
        <v>上野</v>
      </c>
      <c r="F103" s="22" t="str">
        <f>IF(VLOOKUP(A103,'DB（シナリオ）'!$A$2:$R$217,6,FALSE)="","",VLOOKUP(A103,'DB（シナリオ）'!$A$2:$R$217,6,FALSE))</f>
        <v>男</v>
      </c>
      <c r="G103" s="22">
        <f>IF(VLOOKUP(A103,'DB（シナリオ）'!$A$2:$R$217,7,FALSE)="","",VLOOKUP(A103,'DB（シナリオ）'!$A$2:$R$217,7,FALSE))</f>
        <v>30</v>
      </c>
      <c r="H103" s="45" t="s">
        <v>1689</v>
      </c>
      <c r="I103" s="21" t="str">
        <f>IF(VLOOKUP(A103,'DB（シナリオ）'!$A$2:$R$217,9,FALSE)="","",VLOOKUP(A103,'DB（シナリオ）'!$A$2:$R$217,9,FALSE))</f>
        <v/>
      </c>
      <c r="J103" s="22" t="s">
        <v>1692</v>
      </c>
      <c r="K103" s="21" t="str">
        <f>IF(VLOOKUP(A103,'DB（シナリオ）'!$A$2:$R$217,11,FALSE)="","",VLOOKUP(A103,'DB（シナリオ）'!$A$2:$R$217,11,FALSE))</f>
        <v>はまべ市</v>
      </c>
      <c r="L103" s="21" t="str">
        <f>IF(VLOOKUP(A103,'DB（シナリオ）'!$A$2:$R$217,12,FALSE)="","",VLOOKUP(A103,'DB（シナリオ）'!$A$2:$R$217,12,FALSE))</f>
        <v>東西線かぶと駅</v>
      </c>
      <c r="M103" s="21">
        <f>IF(VLOOKUP(A103,'DB（シナリオ）'!$A$2:$R$217,13,FALSE)="","",VLOOKUP(A103,'DB（シナリオ）'!$A$2:$R$217,13,FALSE))</f>
        <v>30</v>
      </c>
      <c r="N103" s="21" t="str">
        <f>IF(VLOOKUP(A103,'DB（シナリオ）'!$A$2:$R$217,15,FALSE)="","",VLOOKUP(A103,'DB（シナリオ）'!$A$2:$R$217,15,FALSE))</f>
        <v>妻、息子(5歳）</v>
      </c>
      <c r="O103" s="21" t="str">
        <f>IF(VLOOKUP(A103,'DB（シナリオ）'!$A$2:$R$217,16,FALSE)="","",VLOOKUP(A103,'DB（シナリオ）'!$A$2:$R$217,16,FALSE))</f>
        <v>全員無事</v>
      </c>
      <c r="P103" s="21" t="str">
        <f>IF(VLOOKUP(A103,'DB（シナリオ）'!$A$2:$R$217,17,FALSE)="","",VLOOKUP(A103,'DB（シナリオ）'!$A$2:$R$217,17,FALSE))</f>
        <v/>
      </c>
      <c r="Q103" s="26" t="str">
        <f>IF(VLOOKUP(A103,'DB（シナリオ）'!$A$2:$R$217,18,FALSE)="","",VLOOKUP(A103,'DB（シナリオ）'!$A$2:$R$217,18,FALSE))</f>
        <v/>
      </c>
    </row>
    <row r="104" spans="1:17" ht="56.25" customHeight="1" x14ac:dyDescent="0.2">
      <c r="A104" s="21">
        <f t="shared" si="1"/>
        <v>203</v>
      </c>
      <c r="B104" s="21" t="str">
        <f>IF(VLOOKUP(A104,'DB（シナリオ）'!$A$2:$R$217,2,FALSE)="","",VLOOKUP(A104,'DB（シナリオ）'!$A$2:$R$217,2,FALSE))</f>
        <v>営業部</v>
      </c>
      <c r="C104" s="22" t="str">
        <f>IF(VLOOKUP(A104,'DB（シナリオ）'!$A$2:$R$217,3,FALSE)="","",VLOOKUP(A104,'DB（シナリオ）'!$A$2:$R$217,3,FALSE))</f>
        <v>営業３課</v>
      </c>
      <c r="D104" s="21" t="str">
        <f>IF(VLOOKUP(A104,'DB（シナリオ）'!$A$2:$R$217,4,FALSE)="","",VLOOKUP(A104,'DB（シナリオ）'!$A$2:$R$217,4,FALSE))</f>
        <v/>
      </c>
      <c r="E104" s="22" t="str">
        <f>IF(VLOOKUP(A104,'DB（シナリオ）'!$A$2:$R$217,5,FALSE)="","",VLOOKUP(A104,'DB（シナリオ）'!$A$2:$R$217,5,FALSE))</f>
        <v>杉山</v>
      </c>
      <c r="F104" s="22" t="str">
        <f>IF(VLOOKUP(A104,'DB（シナリオ）'!$A$2:$R$217,6,FALSE)="","",VLOOKUP(A104,'DB（シナリオ）'!$A$2:$R$217,6,FALSE))</f>
        <v>男</v>
      </c>
      <c r="G104" s="22">
        <f>IF(VLOOKUP(A104,'DB（シナリオ）'!$A$2:$R$217,7,FALSE)="","",VLOOKUP(A104,'DB（シナリオ）'!$A$2:$R$217,7,FALSE))</f>
        <v>29</v>
      </c>
      <c r="H104" s="45" t="str">
        <f>IF(VLOOKUP(A104,'DB（シナリオ）'!$A$2:$R$217,8,FALSE)="","",VLOOKUP(A104,'DB（シナリオ）'!$A$2:$R$217,8,FALSE))</f>
        <v>外出中</v>
      </c>
      <c r="I104" s="21" t="str">
        <f>IF(VLOOKUP(A104,'DB（シナリオ）'!$A$2:$R$217,9,FALSE)="","",VLOOKUP(A104,'DB（シナリオ）'!$A$2:$R$217,9,FALSE))</f>
        <v/>
      </c>
      <c r="J104" s="22" t="str">
        <f>IF(VLOOKUP(A104,'DB（シナリオ）'!$A$2:$R$217,10,FALSE)="","",VLOOKUP(A104,'DB（シナリオ）'!$A$2:$R$217,10,FALSE))</f>
        <v>外出先で被災、無事</v>
      </c>
      <c r="K104" s="21" t="str">
        <f>IF(VLOOKUP(A104,'DB（シナリオ）'!$A$2:$R$217,11,FALSE)="","",VLOOKUP(A104,'DB（シナリオ）'!$A$2:$R$217,11,FALSE))</f>
        <v>ひがしの市</v>
      </c>
      <c r="L104" s="21" t="str">
        <f>IF(VLOOKUP(A104,'DB（シナリオ）'!$A$2:$R$217,12,FALSE)="","",VLOOKUP(A104,'DB（シナリオ）'!$A$2:$R$217,12,FALSE))</f>
        <v>南北線リンゴ駅</v>
      </c>
      <c r="M104" s="21">
        <f>IF(VLOOKUP(A104,'DB（シナリオ）'!$A$2:$R$217,13,FALSE)="","",VLOOKUP(A104,'DB（シナリオ）'!$A$2:$R$217,13,FALSE))</f>
        <v>12</v>
      </c>
      <c r="N104" s="21" t="str">
        <f>IF(VLOOKUP(A104,'DB（シナリオ）'!$A$2:$R$217,15,FALSE)="","",VLOOKUP(A104,'DB（シナリオ）'!$A$2:$R$217,15,FALSE))</f>
        <v>妻</v>
      </c>
      <c r="O104" s="21" t="str">
        <f>IF(VLOOKUP(A104,'DB（シナリオ）'!$A$2:$R$217,16,FALSE)="","",VLOOKUP(A104,'DB（シナリオ）'!$A$2:$R$217,16,FALSE))</f>
        <v>無事</v>
      </c>
      <c r="P104" s="21" t="str">
        <f>IF(VLOOKUP(A104,'DB（シナリオ）'!$A$2:$R$217,17,FALSE)="","",VLOOKUP(A104,'DB（シナリオ）'!$A$2:$R$217,17,FALSE))</f>
        <v/>
      </c>
      <c r="Q104" s="26" t="str">
        <f>IF(VLOOKUP(A104,'DB（シナリオ）'!$A$2:$R$217,18,FALSE)="","",VLOOKUP(A104,'DB（シナリオ）'!$A$2:$R$217,18,FALSE))</f>
        <v/>
      </c>
    </row>
    <row r="105" spans="1:17" ht="56.25" customHeight="1" x14ac:dyDescent="0.2">
      <c r="A105" s="21">
        <f t="shared" si="1"/>
        <v>204</v>
      </c>
      <c r="B105" s="21" t="str">
        <f>IF(VLOOKUP(A105,'DB（シナリオ）'!$A$2:$R$217,2,FALSE)="","",VLOOKUP(A105,'DB（シナリオ）'!$A$2:$R$217,2,FALSE))</f>
        <v>営業部</v>
      </c>
      <c r="C105" s="22" t="str">
        <f>IF(VLOOKUP(A105,'DB（シナリオ）'!$A$2:$R$217,3,FALSE)="","",VLOOKUP(A105,'DB（シナリオ）'!$A$2:$R$217,3,FALSE))</f>
        <v>営業３課</v>
      </c>
      <c r="D105" s="21" t="str">
        <f>IF(VLOOKUP(A105,'DB（シナリオ）'!$A$2:$R$217,4,FALSE)="","",VLOOKUP(A105,'DB（シナリオ）'!$A$2:$R$217,4,FALSE))</f>
        <v/>
      </c>
      <c r="E105" s="22" t="str">
        <f>IF(VLOOKUP(A105,'DB（シナリオ）'!$A$2:$R$217,5,FALSE)="","",VLOOKUP(A105,'DB（シナリオ）'!$A$2:$R$217,5,FALSE))</f>
        <v>増田</v>
      </c>
      <c r="F105" s="22" t="str">
        <f>IF(VLOOKUP(A105,'DB（シナリオ）'!$A$2:$R$217,6,FALSE)="","",VLOOKUP(A105,'DB（シナリオ）'!$A$2:$R$217,6,FALSE))</f>
        <v>男</v>
      </c>
      <c r="G105" s="22">
        <f>IF(VLOOKUP(A105,'DB（シナリオ）'!$A$2:$R$217,7,FALSE)="","",VLOOKUP(A105,'DB（シナリオ）'!$A$2:$R$217,7,FALSE))</f>
        <v>29</v>
      </c>
      <c r="H105" s="45" t="s">
        <v>1689</v>
      </c>
      <c r="I105" s="21" t="str">
        <f>IF(VLOOKUP(A105,'DB（シナリオ）'!$A$2:$R$217,9,FALSE)="","",VLOOKUP(A105,'DB（シナリオ）'!$A$2:$R$217,9,FALSE))</f>
        <v/>
      </c>
      <c r="J105" s="22" t="s">
        <v>1692</v>
      </c>
      <c r="K105" s="21" t="str">
        <f>IF(VLOOKUP(A105,'DB（シナリオ）'!$A$2:$R$217,11,FALSE)="","",VLOOKUP(A105,'DB（シナリオ）'!$A$2:$R$217,11,FALSE))</f>
        <v>はまべ市</v>
      </c>
      <c r="L105" s="21" t="str">
        <f>IF(VLOOKUP(A105,'DB（シナリオ）'!$A$2:$R$217,12,FALSE)="","",VLOOKUP(A105,'DB（シナリオ）'!$A$2:$R$217,12,FALSE))</f>
        <v>東西線かぶと駅</v>
      </c>
      <c r="M105" s="21">
        <f>IF(VLOOKUP(A105,'DB（シナリオ）'!$A$2:$R$217,13,FALSE)="","",VLOOKUP(A105,'DB（シナリオ）'!$A$2:$R$217,13,FALSE))</f>
        <v>30</v>
      </c>
      <c r="N105" s="21" t="str">
        <f>IF(VLOOKUP(A105,'DB（シナリオ）'!$A$2:$R$217,15,FALSE)="","",VLOOKUP(A105,'DB（シナリオ）'!$A$2:$R$217,15,FALSE))</f>
        <v>独身、一人暮らし</v>
      </c>
      <c r="O105" s="21" t="str">
        <f>IF(VLOOKUP(A105,'DB（シナリオ）'!$A$2:$R$217,16,FALSE)="","",VLOOKUP(A105,'DB（シナリオ）'!$A$2:$R$217,16,FALSE))</f>
        <v/>
      </c>
      <c r="P105" s="21" t="str">
        <f>IF(VLOOKUP(A105,'DB（シナリオ）'!$A$2:$R$217,17,FALSE)="","",VLOOKUP(A105,'DB（シナリオ）'!$A$2:$R$217,17,FALSE))</f>
        <v/>
      </c>
      <c r="Q105" s="26" t="str">
        <f>IF(VLOOKUP(A105,'DB（シナリオ）'!$A$2:$R$217,18,FALSE)="","",VLOOKUP(A105,'DB（シナリオ）'!$A$2:$R$217,18,FALSE))</f>
        <v/>
      </c>
    </row>
    <row r="106" spans="1:17" ht="56.25" customHeight="1" x14ac:dyDescent="0.2">
      <c r="A106" s="21">
        <f t="shared" si="1"/>
        <v>205</v>
      </c>
      <c r="B106" s="21" t="str">
        <f>IF(VLOOKUP(A106,'DB（シナリオ）'!$A$2:$R$217,2,FALSE)="","",VLOOKUP(A106,'DB（シナリオ）'!$A$2:$R$217,2,FALSE))</f>
        <v>営業部</v>
      </c>
      <c r="C106" s="22" t="str">
        <f>IF(VLOOKUP(A106,'DB（シナリオ）'!$A$2:$R$217,3,FALSE)="","",VLOOKUP(A106,'DB（シナリオ）'!$A$2:$R$217,3,FALSE))</f>
        <v>営業３課</v>
      </c>
      <c r="D106" s="21" t="str">
        <f>IF(VLOOKUP(A106,'DB（シナリオ）'!$A$2:$R$217,4,FALSE)="","",VLOOKUP(A106,'DB（シナリオ）'!$A$2:$R$217,4,FALSE))</f>
        <v/>
      </c>
      <c r="E106" s="22" t="str">
        <f>IF(VLOOKUP(A106,'DB（シナリオ）'!$A$2:$R$217,5,FALSE)="","",VLOOKUP(A106,'DB（シナリオ）'!$A$2:$R$217,5,FALSE))</f>
        <v>菅原</v>
      </c>
      <c r="F106" s="22" t="str">
        <f>IF(VLOOKUP(A106,'DB（シナリオ）'!$A$2:$R$217,6,FALSE)="","",VLOOKUP(A106,'DB（シナリオ）'!$A$2:$R$217,6,FALSE))</f>
        <v>女</v>
      </c>
      <c r="G106" s="22">
        <f>IF(VLOOKUP(A106,'DB（シナリオ）'!$A$2:$R$217,7,FALSE)="","",VLOOKUP(A106,'DB（シナリオ）'!$A$2:$R$217,7,FALSE))</f>
        <v>28</v>
      </c>
      <c r="H106" s="45" t="s">
        <v>1689</v>
      </c>
      <c r="I106" s="21" t="str">
        <f>IF(VLOOKUP(A106,'DB（シナリオ）'!$A$2:$R$217,9,FALSE)="","",VLOOKUP(A106,'DB（シナリオ）'!$A$2:$R$217,9,FALSE))</f>
        <v/>
      </c>
      <c r="J106" s="22" t="s">
        <v>1690</v>
      </c>
      <c r="K106" s="21" t="str">
        <f>IF(VLOOKUP(A106,'DB（シナリオ）'!$A$2:$R$217,11,FALSE)="","",VLOOKUP(A106,'DB（シナリオ）'!$A$2:$R$217,11,FALSE))</f>
        <v>ひがしの市</v>
      </c>
      <c r="L106" s="21" t="str">
        <f>IF(VLOOKUP(A106,'DB（シナリオ）'!$A$2:$R$217,12,FALSE)="","",VLOOKUP(A106,'DB（シナリオ）'!$A$2:$R$217,12,FALSE))</f>
        <v>東西線リス駅</v>
      </c>
      <c r="M106" s="21">
        <f>IF(VLOOKUP(A106,'DB（シナリオ）'!$A$2:$R$217,13,FALSE)="","",VLOOKUP(A106,'DB（シナリオ）'!$A$2:$R$217,13,FALSE))</f>
        <v>5</v>
      </c>
      <c r="N106" s="21" t="str">
        <f>IF(VLOOKUP(A106,'DB（シナリオ）'!$A$2:$R$217,15,FALSE)="","",VLOOKUP(A106,'DB（シナリオ）'!$A$2:$R$217,15,FALSE))</f>
        <v>独身、一人暮らし</v>
      </c>
      <c r="O106" s="21" t="str">
        <f>IF(VLOOKUP(A106,'DB（シナリオ）'!$A$2:$R$217,16,FALSE)="","",VLOOKUP(A106,'DB（シナリオ）'!$A$2:$R$217,16,FALSE))</f>
        <v/>
      </c>
      <c r="P106" s="21" t="str">
        <f>IF(VLOOKUP(A106,'DB（シナリオ）'!$A$2:$R$217,17,FALSE)="","",VLOOKUP(A106,'DB（シナリオ）'!$A$2:$R$217,17,FALSE))</f>
        <v/>
      </c>
      <c r="Q106" s="26" t="str">
        <f>IF(VLOOKUP(A106,'DB（シナリオ）'!$A$2:$R$217,18,FALSE)="","",VLOOKUP(A106,'DB（シナリオ）'!$A$2:$R$217,18,FALSE))</f>
        <v/>
      </c>
    </row>
    <row r="107" spans="1:17" ht="56.25" customHeight="1" x14ac:dyDescent="0.2">
      <c r="A107" s="21">
        <f t="shared" si="1"/>
        <v>206</v>
      </c>
      <c r="B107" s="21" t="str">
        <f>IF(VLOOKUP(A107,'DB（シナリオ）'!$A$2:$R$217,2,FALSE)="","",VLOOKUP(A107,'DB（シナリオ）'!$A$2:$R$217,2,FALSE))</f>
        <v>営業部</v>
      </c>
      <c r="C107" s="22" t="str">
        <f>IF(VLOOKUP(A107,'DB（シナリオ）'!$A$2:$R$217,3,FALSE)="","",VLOOKUP(A107,'DB（シナリオ）'!$A$2:$R$217,3,FALSE))</f>
        <v>営業３課</v>
      </c>
      <c r="D107" s="21" t="str">
        <f>IF(VLOOKUP(A107,'DB（シナリオ）'!$A$2:$R$217,4,FALSE)="","",VLOOKUP(A107,'DB（シナリオ）'!$A$2:$R$217,4,FALSE))</f>
        <v/>
      </c>
      <c r="E107" s="22" t="str">
        <f>IF(VLOOKUP(A107,'DB（シナリオ）'!$A$2:$R$217,5,FALSE)="","",VLOOKUP(A107,'DB（シナリオ）'!$A$2:$R$217,5,FALSE))</f>
        <v>平野</v>
      </c>
      <c r="F107" s="22" t="str">
        <f>IF(VLOOKUP(A107,'DB（シナリオ）'!$A$2:$R$217,6,FALSE)="","",VLOOKUP(A107,'DB（シナリオ）'!$A$2:$R$217,6,FALSE))</f>
        <v>女</v>
      </c>
      <c r="G107" s="22">
        <f>IF(VLOOKUP(A107,'DB（シナリオ）'!$A$2:$R$217,7,FALSE)="","",VLOOKUP(A107,'DB（シナリオ）'!$A$2:$R$217,7,FALSE))</f>
        <v>28</v>
      </c>
      <c r="H107" s="45" t="s">
        <v>1689</v>
      </c>
      <c r="I107" s="21" t="str">
        <f>IF(VLOOKUP(A107,'DB（シナリオ）'!$A$2:$R$217,9,FALSE)="","",VLOOKUP(A107,'DB（シナリオ）'!$A$2:$R$217,9,FALSE))</f>
        <v/>
      </c>
      <c r="J107" s="22" t="s">
        <v>1692</v>
      </c>
      <c r="K107" s="21" t="str">
        <f>IF(VLOOKUP(A107,'DB（シナリオ）'!$A$2:$R$217,11,FALSE)="","",VLOOKUP(A107,'DB（シナリオ）'!$A$2:$R$217,11,FALSE))</f>
        <v>はまべ市</v>
      </c>
      <c r="L107" s="21" t="str">
        <f>IF(VLOOKUP(A107,'DB（シナリオ）'!$A$2:$R$217,12,FALSE)="","",VLOOKUP(A107,'DB（シナリオ）'!$A$2:$R$217,12,FALSE))</f>
        <v>南北線くじら駅</v>
      </c>
      <c r="M107" s="21">
        <f>IF(VLOOKUP(A107,'DB（シナリオ）'!$A$2:$R$217,13,FALSE)="","",VLOOKUP(A107,'DB（シナリオ）'!$A$2:$R$217,13,FALSE))</f>
        <v>20</v>
      </c>
      <c r="N107" s="21" t="str">
        <f>IF(VLOOKUP(A107,'DB（シナリオ）'!$A$2:$R$217,15,FALSE)="","",VLOOKUP(A107,'DB（シナリオ）'!$A$2:$R$217,15,FALSE))</f>
        <v>独身、一人暮らし</v>
      </c>
      <c r="O107" s="21" t="str">
        <f>IF(VLOOKUP(A107,'DB（シナリオ）'!$A$2:$R$217,16,FALSE)="","",VLOOKUP(A107,'DB（シナリオ）'!$A$2:$R$217,16,FALSE))</f>
        <v/>
      </c>
      <c r="P107" s="21" t="str">
        <f>IF(VLOOKUP(A107,'DB（シナリオ）'!$A$2:$R$217,17,FALSE)="","",VLOOKUP(A107,'DB（シナリオ）'!$A$2:$R$217,17,FALSE))</f>
        <v/>
      </c>
      <c r="Q107" s="26" t="str">
        <f>IF(VLOOKUP(A107,'DB（シナリオ）'!$A$2:$R$217,18,FALSE)="","",VLOOKUP(A107,'DB（シナリオ）'!$A$2:$R$217,18,FALSE))</f>
        <v>社長の実娘</v>
      </c>
    </row>
    <row r="108" spans="1:17" ht="56.25" customHeight="1" x14ac:dyDescent="0.2">
      <c r="A108" s="21">
        <f t="shared" si="1"/>
        <v>207</v>
      </c>
      <c r="B108" s="21" t="str">
        <f>IF(VLOOKUP(A108,'DB（シナリオ）'!$A$2:$R$217,2,FALSE)="","",VLOOKUP(A108,'DB（シナリオ）'!$A$2:$R$217,2,FALSE))</f>
        <v>営業部</v>
      </c>
      <c r="C108" s="22" t="str">
        <f>IF(VLOOKUP(A108,'DB（シナリオ）'!$A$2:$R$217,3,FALSE)="","",VLOOKUP(A108,'DB（シナリオ）'!$A$2:$R$217,3,FALSE))</f>
        <v>営業３課</v>
      </c>
      <c r="D108" s="21" t="str">
        <f>IF(VLOOKUP(A108,'DB（シナリオ）'!$A$2:$R$217,4,FALSE)="","",VLOOKUP(A108,'DB（シナリオ）'!$A$2:$R$217,4,FALSE))</f>
        <v/>
      </c>
      <c r="E108" s="22" t="str">
        <f>IF(VLOOKUP(A108,'DB（シナリオ）'!$A$2:$R$217,5,FALSE)="","",VLOOKUP(A108,'DB（シナリオ）'!$A$2:$R$217,5,FALSE))</f>
        <v>小山</v>
      </c>
      <c r="F108" s="22" t="str">
        <f>IF(VLOOKUP(A108,'DB（シナリオ）'!$A$2:$R$217,6,FALSE)="","",VLOOKUP(A108,'DB（シナリオ）'!$A$2:$R$217,6,FALSE))</f>
        <v>女</v>
      </c>
      <c r="G108" s="22">
        <f>IF(VLOOKUP(A108,'DB（シナリオ）'!$A$2:$R$217,7,FALSE)="","",VLOOKUP(A108,'DB（シナリオ）'!$A$2:$R$217,7,FALSE))</f>
        <v>28</v>
      </c>
      <c r="H108" s="45" t="s">
        <v>1689</v>
      </c>
      <c r="I108" s="21" t="str">
        <f>IF(VLOOKUP(A108,'DB（シナリオ）'!$A$2:$R$217,9,FALSE)="","",VLOOKUP(A108,'DB（シナリオ）'!$A$2:$R$217,9,FALSE))</f>
        <v/>
      </c>
      <c r="J108" s="22" t="s">
        <v>1692</v>
      </c>
      <c r="K108" s="21" t="str">
        <f>IF(VLOOKUP(A108,'DB（シナリオ）'!$A$2:$R$217,11,FALSE)="","",VLOOKUP(A108,'DB（シナリオ）'!$A$2:$R$217,11,FALSE))</f>
        <v>はまべ市</v>
      </c>
      <c r="L108" s="21" t="str">
        <f>IF(VLOOKUP(A108,'DB（シナリオ）'!$A$2:$R$217,12,FALSE)="","",VLOOKUP(A108,'DB（シナリオ）'!$A$2:$R$217,12,FALSE))</f>
        <v>東西線かぶと駅</v>
      </c>
      <c r="M108" s="21">
        <f>IF(VLOOKUP(A108,'DB（シナリオ）'!$A$2:$R$217,13,FALSE)="","",VLOOKUP(A108,'DB（シナリオ）'!$A$2:$R$217,13,FALSE))</f>
        <v>30</v>
      </c>
      <c r="N108" s="21" t="str">
        <f>IF(VLOOKUP(A108,'DB（シナリオ）'!$A$2:$R$217,15,FALSE)="","",VLOOKUP(A108,'DB（シナリオ）'!$A$2:$R$217,15,FALSE))</f>
        <v>夫</v>
      </c>
      <c r="O108" s="21" t="str">
        <f>IF(VLOOKUP(A108,'DB（シナリオ）'!$A$2:$R$217,16,FALSE)="","",VLOOKUP(A108,'DB（シナリオ）'!$A$2:$R$217,16,FALSE))</f>
        <v>無事</v>
      </c>
      <c r="P108" s="21" t="str">
        <f>IF(VLOOKUP(A108,'DB（シナリオ）'!$A$2:$R$217,17,FALSE)="","",VLOOKUP(A108,'DB（シナリオ）'!$A$2:$R$217,17,FALSE))</f>
        <v/>
      </c>
      <c r="Q108" s="26" t="str">
        <f>IF(VLOOKUP(A108,'DB（シナリオ）'!$A$2:$R$217,18,FALSE)="","",VLOOKUP(A108,'DB（シナリオ）'!$A$2:$R$217,18,FALSE))</f>
        <v/>
      </c>
    </row>
    <row r="109" spans="1:17" ht="56.25" customHeight="1" x14ac:dyDescent="0.2">
      <c r="A109" s="21">
        <f t="shared" si="1"/>
        <v>208</v>
      </c>
      <c r="B109" s="21" t="str">
        <f>IF(VLOOKUP(A109,'DB（シナリオ）'!$A$2:$R$217,2,FALSE)="","",VLOOKUP(A109,'DB（シナリオ）'!$A$2:$R$217,2,FALSE))</f>
        <v>営業部</v>
      </c>
      <c r="C109" s="22" t="str">
        <f>IF(VLOOKUP(A109,'DB（シナリオ）'!$A$2:$R$217,3,FALSE)="","",VLOOKUP(A109,'DB（シナリオ）'!$A$2:$R$217,3,FALSE))</f>
        <v>営業３課</v>
      </c>
      <c r="D109" s="21" t="str">
        <f>IF(VLOOKUP(A109,'DB（シナリオ）'!$A$2:$R$217,4,FALSE)="","",VLOOKUP(A109,'DB（シナリオ）'!$A$2:$R$217,4,FALSE))</f>
        <v/>
      </c>
      <c r="E109" s="22" t="str">
        <f>IF(VLOOKUP(A109,'DB（シナリオ）'!$A$2:$R$217,5,FALSE)="","",VLOOKUP(A109,'DB（シナリオ）'!$A$2:$R$217,5,FALSE))</f>
        <v>大塚</v>
      </c>
      <c r="F109" s="22" t="str">
        <f>IF(VLOOKUP(A109,'DB（シナリオ）'!$A$2:$R$217,6,FALSE)="","",VLOOKUP(A109,'DB（シナリオ）'!$A$2:$R$217,6,FALSE))</f>
        <v>女</v>
      </c>
      <c r="G109" s="22">
        <f>IF(VLOOKUP(A109,'DB（シナリオ）'!$A$2:$R$217,7,FALSE)="","",VLOOKUP(A109,'DB（シナリオ）'!$A$2:$R$217,7,FALSE))</f>
        <v>38</v>
      </c>
      <c r="H109" s="45" t="s">
        <v>1689</v>
      </c>
      <c r="I109" s="21" t="str">
        <f>IF(VLOOKUP(A109,'DB（シナリオ）'!$A$2:$R$217,9,FALSE)="","",VLOOKUP(A109,'DB（シナリオ）'!$A$2:$R$217,9,FALSE))</f>
        <v/>
      </c>
      <c r="J109" s="22" t="s">
        <v>1692</v>
      </c>
      <c r="K109" s="21" t="str">
        <f>IF(VLOOKUP(A109,'DB（シナリオ）'!$A$2:$R$217,11,FALSE)="","",VLOOKUP(A109,'DB（シナリオ）'!$A$2:$R$217,11,FALSE))</f>
        <v>はまべ市</v>
      </c>
      <c r="L109" s="21" t="str">
        <f>IF(VLOOKUP(A109,'DB（シナリオ）'!$A$2:$R$217,12,FALSE)="","",VLOOKUP(A109,'DB（シナリオ）'!$A$2:$R$217,12,FALSE))</f>
        <v>南北線しゃち駅</v>
      </c>
      <c r="M109" s="21">
        <f>IF(VLOOKUP(A109,'DB（シナリオ）'!$A$2:$R$217,13,FALSE)="","",VLOOKUP(A109,'DB（シナリオ）'!$A$2:$R$217,13,FALSE))</f>
        <v>18</v>
      </c>
      <c r="N109" s="21" t="str">
        <f>IF(VLOOKUP(A109,'DB（シナリオ）'!$A$2:$R$217,15,FALSE)="","",VLOOKUP(A109,'DB（シナリオ）'!$A$2:$R$217,15,FALSE))</f>
        <v>夫、息子(13歳）</v>
      </c>
      <c r="O109" s="21" t="str">
        <f>IF(VLOOKUP(A109,'DB（シナリオ）'!$A$2:$R$217,16,FALSE)="","",VLOOKUP(A109,'DB（シナリオ）'!$A$2:$R$217,16,FALSE))</f>
        <v>全員無事</v>
      </c>
      <c r="P109" s="21" t="str">
        <f>IF(VLOOKUP(A109,'DB（シナリオ）'!$A$2:$R$217,17,FALSE)="","",VLOOKUP(A109,'DB（シナリオ）'!$A$2:$R$217,17,FALSE))</f>
        <v/>
      </c>
      <c r="Q109" s="26" t="str">
        <f>IF(VLOOKUP(A109,'DB（シナリオ）'!$A$2:$R$217,18,FALSE)="","",VLOOKUP(A109,'DB（シナリオ）'!$A$2:$R$217,18,FALSE))</f>
        <v/>
      </c>
    </row>
    <row r="110" spans="1:17" ht="56.25" customHeight="1" x14ac:dyDescent="0.2">
      <c r="A110" s="21">
        <f t="shared" si="1"/>
        <v>209</v>
      </c>
      <c r="B110" s="21" t="str">
        <f>IF(VLOOKUP(A110,'DB（シナリオ）'!$A$2:$R$217,2,FALSE)="","",VLOOKUP(A110,'DB（シナリオ）'!$A$2:$R$217,2,FALSE))</f>
        <v>営業部</v>
      </c>
      <c r="C110" s="22" t="str">
        <f>IF(VLOOKUP(A110,'DB（シナリオ）'!$A$2:$R$217,3,FALSE)="","",VLOOKUP(A110,'DB（シナリオ）'!$A$2:$R$217,3,FALSE))</f>
        <v>営業３課</v>
      </c>
      <c r="D110" s="21" t="str">
        <f>IF(VLOOKUP(A110,'DB（シナリオ）'!$A$2:$R$217,4,FALSE)="","",VLOOKUP(A110,'DB（シナリオ）'!$A$2:$R$217,4,FALSE))</f>
        <v/>
      </c>
      <c r="E110" s="22" t="str">
        <f>IF(VLOOKUP(A110,'DB（シナリオ）'!$A$2:$R$217,5,FALSE)="","",VLOOKUP(A110,'DB（シナリオ）'!$A$2:$R$217,5,FALSE))</f>
        <v>久保</v>
      </c>
      <c r="F110" s="22" t="str">
        <f>IF(VLOOKUP(A110,'DB（シナリオ）'!$A$2:$R$217,6,FALSE)="","",VLOOKUP(A110,'DB（シナリオ）'!$A$2:$R$217,6,FALSE))</f>
        <v>女</v>
      </c>
      <c r="G110" s="22">
        <f>IF(VLOOKUP(A110,'DB（シナリオ）'!$A$2:$R$217,7,FALSE)="","",VLOOKUP(A110,'DB（シナリオ）'!$A$2:$R$217,7,FALSE))</f>
        <v>35</v>
      </c>
      <c r="H110" s="45" t="s">
        <v>1689</v>
      </c>
      <c r="I110" s="21" t="str">
        <f>IF(VLOOKUP(A110,'DB（シナリオ）'!$A$2:$R$217,9,FALSE)="","",VLOOKUP(A110,'DB（シナリオ）'!$A$2:$R$217,9,FALSE))</f>
        <v/>
      </c>
      <c r="J110" s="22" t="s">
        <v>1692</v>
      </c>
      <c r="K110" s="21" t="str">
        <f>IF(VLOOKUP(A110,'DB（シナリオ）'!$A$2:$R$217,11,FALSE)="","",VLOOKUP(A110,'DB（シナリオ）'!$A$2:$R$217,11,FALSE))</f>
        <v>はまべ市</v>
      </c>
      <c r="L110" s="21" t="str">
        <f>IF(VLOOKUP(A110,'DB（シナリオ）'!$A$2:$R$217,12,FALSE)="","",VLOOKUP(A110,'DB（シナリオ）'!$A$2:$R$217,12,FALSE))</f>
        <v>南北線くじら駅</v>
      </c>
      <c r="M110" s="21">
        <f>IF(VLOOKUP(A110,'DB（シナリオ）'!$A$2:$R$217,13,FALSE)="","",VLOOKUP(A110,'DB（シナリオ）'!$A$2:$R$217,13,FALSE))</f>
        <v>20</v>
      </c>
      <c r="N110" s="21" t="str">
        <f>IF(VLOOKUP(A110,'DB（シナリオ）'!$A$2:$R$217,15,FALSE)="","",VLOOKUP(A110,'DB（シナリオ）'!$A$2:$R$217,15,FALSE))</f>
        <v>夫、娘(13歳）</v>
      </c>
      <c r="O110" s="21" t="str">
        <f>IF(VLOOKUP(A110,'DB（シナリオ）'!$A$2:$R$217,16,FALSE)="","",VLOOKUP(A110,'DB（シナリオ）'!$A$2:$R$217,16,FALSE))</f>
        <v>全員無事</v>
      </c>
      <c r="P110" s="21" t="str">
        <f>IF(VLOOKUP(A110,'DB（シナリオ）'!$A$2:$R$217,17,FALSE)="","",VLOOKUP(A110,'DB（シナリオ）'!$A$2:$R$217,17,FALSE))</f>
        <v/>
      </c>
      <c r="Q110" s="26" t="str">
        <f>IF(VLOOKUP(A110,'DB（シナリオ）'!$A$2:$R$217,18,FALSE)="","",VLOOKUP(A110,'DB（シナリオ）'!$A$2:$R$217,18,FALSE))</f>
        <v/>
      </c>
    </row>
    <row r="111" spans="1:17" ht="56.25" customHeight="1" x14ac:dyDescent="0.2">
      <c r="A111" s="21">
        <f t="shared" si="1"/>
        <v>210</v>
      </c>
      <c r="B111" s="21" t="str">
        <f>IF(VLOOKUP(A111,'DB（シナリオ）'!$A$2:$R$217,2,FALSE)="","",VLOOKUP(A111,'DB（シナリオ）'!$A$2:$R$217,2,FALSE))</f>
        <v>営業部</v>
      </c>
      <c r="C111" s="22" t="str">
        <f>IF(VLOOKUP(A111,'DB（シナリオ）'!$A$2:$R$217,3,FALSE)="","",VLOOKUP(A111,'DB（シナリオ）'!$A$2:$R$217,3,FALSE))</f>
        <v>営業３課</v>
      </c>
      <c r="D111" s="21" t="str">
        <f>IF(VLOOKUP(A111,'DB（シナリオ）'!$A$2:$R$217,4,FALSE)="","",VLOOKUP(A111,'DB（シナリオ）'!$A$2:$R$217,4,FALSE))</f>
        <v>営業事務</v>
      </c>
      <c r="E111" s="22" t="str">
        <f>IF(VLOOKUP(A111,'DB（シナリオ）'!$A$2:$R$217,5,FALSE)="","",VLOOKUP(A111,'DB（シナリオ）'!$A$2:$R$217,5,FALSE))</f>
        <v>千葉</v>
      </c>
      <c r="F111" s="22" t="str">
        <f>IF(VLOOKUP(A111,'DB（シナリオ）'!$A$2:$R$217,6,FALSE)="","",VLOOKUP(A111,'DB（シナリオ）'!$A$2:$R$217,6,FALSE))</f>
        <v>女</v>
      </c>
      <c r="G111" s="22">
        <f>IF(VLOOKUP(A111,'DB（シナリオ）'!$A$2:$R$217,7,FALSE)="","",VLOOKUP(A111,'DB（シナリオ）'!$A$2:$R$217,7,FALSE))</f>
        <v>28</v>
      </c>
      <c r="H111" s="45" t="str">
        <f>IF(VLOOKUP(A111,'DB（シナリオ）'!$A$2:$R$217,8,FALSE)="","",VLOOKUP(A111,'DB（シナリオ）'!$A$2:$R$217,8,FALSE))</f>
        <v>在館</v>
      </c>
      <c r="I111" s="21" t="str">
        <f>IF(VLOOKUP(A111,'DB（シナリオ）'!$A$2:$R$217,9,FALSE)="","",VLOOKUP(A111,'DB（シナリオ）'!$A$2:$R$217,9,FALSE))</f>
        <v/>
      </c>
      <c r="J111" s="22" t="str">
        <f>IF(VLOOKUP(A111,'DB（シナリオ）'!$A$2:$R$217,10,FALSE)="","",VLOOKUP(A111,'DB（シナリオ）'!$A$2:$R$217,10,FALSE))</f>
        <v>社内におり、無事</v>
      </c>
      <c r="K111" s="21" t="str">
        <f>IF(VLOOKUP(A111,'DB（シナリオ）'!$A$2:$R$217,11,FALSE)="","",VLOOKUP(A111,'DB（シナリオ）'!$A$2:$R$217,11,FALSE))</f>
        <v>にしやま市</v>
      </c>
      <c r="L111" s="21" t="str">
        <f>IF(VLOOKUP(A111,'DB（シナリオ）'!$A$2:$R$217,12,FALSE)="","",VLOOKUP(A111,'DB（シナリオ）'!$A$2:$R$217,12,FALSE))</f>
        <v>東西線てんとう駅</v>
      </c>
      <c r="M111" s="21">
        <f>IF(VLOOKUP(A111,'DB（シナリオ）'!$A$2:$R$217,13,FALSE)="","",VLOOKUP(A111,'DB（シナリオ）'!$A$2:$R$217,13,FALSE))</f>
        <v>10</v>
      </c>
      <c r="N111" s="21" t="str">
        <f>IF(VLOOKUP(A111,'DB（シナリオ）'!$A$2:$R$217,15,FALSE)="","",VLOOKUP(A111,'DB（シナリオ）'!$A$2:$R$217,15,FALSE))</f>
        <v>独身、一人暮らし</v>
      </c>
      <c r="O111" s="21" t="str">
        <f>IF(VLOOKUP(A111,'DB（シナリオ）'!$A$2:$R$217,16,FALSE)="","",VLOOKUP(A111,'DB（シナリオ）'!$A$2:$R$217,16,FALSE))</f>
        <v/>
      </c>
      <c r="P111" s="21" t="str">
        <f>IF(VLOOKUP(A111,'DB（シナリオ）'!$A$2:$R$217,17,FALSE)="","",VLOOKUP(A111,'DB（シナリオ）'!$A$2:$R$217,17,FALSE))</f>
        <v/>
      </c>
      <c r="Q111" s="26" t="str">
        <f>IF(VLOOKUP(A111,'DB（シナリオ）'!$A$2:$R$217,18,FALSE)="","",VLOOKUP(A111,'DB（シナリオ）'!$A$2:$R$217,18,FALSE))</f>
        <v/>
      </c>
    </row>
    <row r="112" spans="1:17" ht="56.25" customHeight="1" x14ac:dyDescent="0.2">
      <c r="A112" s="21">
        <f t="shared" si="1"/>
        <v>211</v>
      </c>
      <c r="B112" s="21" t="str">
        <f>IF(VLOOKUP(A112,'DB（シナリオ）'!$A$2:$R$217,2,FALSE)="","",VLOOKUP(A112,'DB（シナリオ）'!$A$2:$R$217,2,FALSE))</f>
        <v>営業部</v>
      </c>
      <c r="C112" s="22" t="str">
        <f>IF(VLOOKUP(A112,'DB（シナリオ）'!$A$2:$R$217,3,FALSE)="","",VLOOKUP(A112,'DB（シナリオ）'!$A$2:$R$217,3,FALSE))</f>
        <v>営業３課</v>
      </c>
      <c r="D112" s="21" t="str">
        <f>IF(VLOOKUP(A112,'DB（シナリオ）'!$A$2:$R$217,4,FALSE)="","",VLOOKUP(A112,'DB（シナリオ）'!$A$2:$R$217,4,FALSE))</f>
        <v>営業事務</v>
      </c>
      <c r="E112" s="22" t="str">
        <f>IF(VLOOKUP(A112,'DB（シナリオ）'!$A$2:$R$217,5,FALSE)="","",VLOOKUP(A112,'DB（シナリオ）'!$A$2:$R$217,5,FALSE))</f>
        <v>松井</v>
      </c>
      <c r="F112" s="22" t="str">
        <f>IF(VLOOKUP(A112,'DB（シナリオ）'!$A$2:$R$217,6,FALSE)="","",VLOOKUP(A112,'DB（シナリオ）'!$A$2:$R$217,6,FALSE))</f>
        <v>女</v>
      </c>
      <c r="G112" s="22">
        <f>IF(VLOOKUP(A112,'DB（シナリオ）'!$A$2:$R$217,7,FALSE)="","",VLOOKUP(A112,'DB（シナリオ）'!$A$2:$R$217,7,FALSE))</f>
        <v>25</v>
      </c>
      <c r="H112" s="45" t="str">
        <f>IF(VLOOKUP(A112,'DB（シナリオ）'!$A$2:$R$217,8,FALSE)="","",VLOOKUP(A112,'DB（シナリオ）'!$A$2:$R$217,8,FALSE))</f>
        <v>在館</v>
      </c>
      <c r="I112" s="21" t="str">
        <f>IF(VLOOKUP(A112,'DB（シナリオ）'!$A$2:$R$217,9,FALSE)="","",VLOOKUP(A112,'DB（シナリオ）'!$A$2:$R$217,9,FALSE))</f>
        <v/>
      </c>
      <c r="J112" s="22" t="str">
        <f>IF(VLOOKUP(A112,'DB（シナリオ）'!$A$2:$R$217,10,FALSE)="","",VLOOKUP(A112,'DB（シナリオ）'!$A$2:$R$217,10,FALSE))</f>
        <v>社内におり、無事</v>
      </c>
      <c r="K112" s="21" t="str">
        <f>IF(VLOOKUP(A112,'DB（シナリオ）'!$A$2:$R$217,11,FALSE)="","",VLOOKUP(A112,'DB（シナリオ）'!$A$2:$R$217,11,FALSE))</f>
        <v>にしやま市</v>
      </c>
      <c r="L112" s="21" t="str">
        <f>IF(VLOOKUP(A112,'DB（シナリオ）'!$A$2:$R$217,12,FALSE)="","",VLOOKUP(A112,'DB（シナリオ）'!$A$2:$R$217,12,FALSE))</f>
        <v>東西線はち駅</v>
      </c>
      <c r="M112" s="21">
        <f>IF(VLOOKUP(A112,'DB（シナリオ）'!$A$2:$R$217,13,FALSE)="","",VLOOKUP(A112,'DB（シナリオ）'!$A$2:$R$217,13,FALSE))</f>
        <v>15</v>
      </c>
      <c r="N112" s="21" t="str">
        <f>IF(VLOOKUP(A112,'DB（シナリオ）'!$A$2:$R$217,15,FALSE)="","",VLOOKUP(A112,'DB（シナリオ）'!$A$2:$R$217,15,FALSE))</f>
        <v>独身、一人暮らし</v>
      </c>
      <c r="O112" s="21" t="str">
        <f>IF(VLOOKUP(A112,'DB（シナリオ）'!$A$2:$R$217,16,FALSE)="","",VLOOKUP(A112,'DB（シナリオ）'!$A$2:$R$217,16,FALSE))</f>
        <v/>
      </c>
      <c r="P112" s="21" t="str">
        <f>IF(VLOOKUP(A112,'DB（シナリオ）'!$A$2:$R$217,17,FALSE)="","",VLOOKUP(A112,'DB（シナリオ）'!$A$2:$R$217,17,FALSE))</f>
        <v/>
      </c>
      <c r="Q112" s="26" t="str">
        <f>IF(VLOOKUP(A112,'DB（シナリオ）'!$A$2:$R$217,18,FALSE)="","",VLOOKUP(A112,'DB（シナリオ）'!$A$2:$R$217,18,FALSE))</f>
        <v/>
      </c>
    </row>
    <row r="113" spans="1:17" ht="56.25" customHeight="1" x14ac:dyDescent="0.2">
      <c r="A113" s="21">
        <f t="shared" si="1"/>
        <v>212</v>
      </c>
      <c r="B113" s="21" t="str">
        <f>IF(VLOOKUP(A113,'DB（シナリオ）'!$A$2:$R$217,2,FALSE)="","",VLOOKUP(A113,'DB（シナリオ）'!$A$2:$R$217,2,FALSE))</f>
        <v>営業部</v>
      </c>
      <c r="C113" s="22" t="str">
        <f>IF(VLOOKUP(A113,'DB（シナリオ）'!$A$2:$R$217,3,FALSE)="","",VLOOKUP(A113,'DB（シナリオ）'!$A$2:$R$217,3,FALSE))</f>
        <v>営業３課</v>
      </c>
      <c r="D113" s="21" t="str">
        <f>IF(VLOOKUP(A113,'DB（シナリオ）'!$A$2:$R$217,4,FALSE)="","",VLOOKUP(A113,'DB（シナリオ）'!$A$2:$R$217,4,FALSE))</f>
        <v>派遣社員</v>
      </c>
      <c r="E113" s="22" t="str">
        <f>IF(VLOOKUP(A113,'DB（シナリオ）'!$A$2:$R$217,5,FALSE)="","",VLOOKUP(A113,'DB（シナリオ）'!$A$2:$R$217,5,FALSE))</f>
        <v>岩崎</v>
      </c>
      <c r="F113" s="22" t="str">
        <f>IF(VLOOKUP(A113,'DB（シナリオ）'!$A$2:$R$217,6,FALSE)="","",VLOOKUP(A113,'DB（シナリオ）'!$A$2:$R$217,6,FALSE))</f>
        <v>女</v>
      </c>
      <c r="G113" s="22">
        <f>IF(VLOOKUP(A113,'DB（シナリオ）'!$A$2:$R$217,7,FALSE)="","",VLOOKUP(A113,'DB（シナリオ）'!$A$2:$R$217,7,FALSE))</f>
        <v>30</v>
      </c>
      <c r="H113" s="45" t="str">
        <f>IF(VLOOKUP(A113,'DB（シナリオ）'!$A$2:$R$217,8,FALSE)="","",VLOOKUP(A113,'DB（シナリオ）'!$A$2:$R$217,8,FALSE))</f>
        <v>在館</v>
      </c>
      <c r="I113" s="21" t="str">
        <f>IF(VLOOKUP(A113,'DB（シナリオ）'!$A$2:$R$217,9,FALSE)="","",VLOOKUP(A113,'DB（シナリオ）'!$A$2:$R$217,9,FALSE))</f>
        <v/>
      </c>
      <c r="J113" s="22" t="str">
        <f>IF(VLOOKUP(A113,'DB（シナリオ）'!$A$2:$R$217,10,FALSE)="","",VLOOKUP(A113,'DB（シナリオ）'!$A$2:$R$217,10,FALSE))</f>
        <v>社内におり、無事</v>
      </c>
      <c r="K113" s="21" t="str">
        <f>IF(VLOOKUP(A113,'DB（シナリオ）'!$A$2:$R$217,11,FALSE)="","",VLOOKUP(A113,'DB（シナリオ）'!$A$2:$R$217,11,FALSE))</f>
        <v>ひがしの市</v>
      </c>
      <c r="L113" s="21" t="str">
        <f>IF(VLOOKUP(A113,'DB（シナリオ）'!$A$2:$R$217,12,FALSE)="","",VLOOKUP(A113,'DB（シナリオ）'!$A$2:$R$217,12,FALSE))</f>
        <v>南北線メロン駅</v>
      </c>
      <c r="M113" s="21">
        <f>IF(VLOOKUP(A113,'DB（シナリオ）'!$A$2:$R$217,13,FALSE)="","",VLOOKUP(A113,'DB（シナリオ）'!$A$2:$R$217,13,FALSE))</f>
        <v>15</v>
      </c>
      <c r="N113" s="21" t="str">
        <f>IF(VLOOKUP(A113,'DB（シナリオ）'!$A$2:$R$217,15,FALSE)="","",VLOOKUP(A113,'DB（シナリオ）'!$A$2:$R$217,15,FALSE))</f>
        <v>夫</v>
      </c>
      <c r="O113" s="21" t="str">
        <f>IF(VLOOKUP(A113,'DB（シナリオ）'!$A$2:$R$217,16,FALSE)="","",VLOOKUP(A113,'DB（シナリオ）'!$A$2:$R$217,16,FALSE))</f>
        <v>無事</v>
      </c>
      <c r="P113" s="21" t="str">
        <f>IF(VLOOKUP(A113,'DB（シナリオ）'!$A$2:$R$217,17,FALSE)="","",VLOOKUP(A113,'DB（シナリオ）'!$A$2:$R$217,17,FALSE))</f>
        <v/>
      </c>
      <c r="Q113" s="26" t="str">
        <f>IF(VLOOKUP(A113,'DB（シナリオ）'!$A$2:$R$217,18,FALSE)="","",VLOOKUP(A113,'DB（シナリオ）'!$A$2:$R$217,18,FALSE))</f>
        <v/>
      </c>
    </row>
    <row r="114" spans="1:17" ht="56.25" customHeight="1" x14ac:dyDescent="0.2">
      <c r="A114" s="21">
        <f t="shared" si="1"/>
        <v>213</v>
      </c>
      <c r="B114" s="21" t="str">
        <f>IF(VLOOKUP(A114,'DB（シナリオ）'!$A$2:$R$217,2,FALSE)="","",VLOOKUP(A114,'DB（シナリオ）'!$A$2:$R$217,2,FALSE))</f>
        <v>営業部</v>
      </c>
      <c r="C114" s="22" t="str">
        <f>IF(VLOOKUP(A114,'DB（シナリオ）'!$A$2:$R$217,3,FALSE)="","",VLOOKUP(A114,'DB（シナリオ）'!$A$2:$R$217,3,FALSE))</f>
        <v>営業３課</v>
      </c>
      <c r="D114" s="21" t="str">
        <f>IF(VLOOKUP(A114,'DB（シナリオ）'!$A$2:$R$217,4,FALSE)="","",VLOOKUP(A114,'DB（シナリオ）'!$A$2:$R$217,4,FALSE))</f>
        <v>派遣社員</v>
      </c>
      <c r="E114" s="22" t="str">
        <f>IF(VLOOKUP(A114,'DB（シナリオ）'!$A$2:$R$217,5,FALSE)="","",VLOOKUP(A114,'DB（シナリオ）'!$A$2:$R$217,5,FALSE))</f>
        <v>野口</v>
      </c>
      <c r="F114" s="22" t="str">
        <f>IF(VLOOKUP(A114,'DB（シナリオ）'!$A$2:$R$217,6,FALSE)="","",VLOOKUP(A114,'DB（シナリオ）'!$A$2:$R$217,6,FALSE))</f>
        <v>女</v>
      </c>
      <c r="G114" s="22">
        <f>IF(VLOOKUP(A114,'DB（シナリオ）'!$A$2:$R$217,7,FALSE)="","",VLOOKUP(A114,'DB（シナリオ）'!$A$2:$R$217,7,FALSE))</f>
        <v>22</v>
      </c>
      <c r="H114" s="45" t="str">
        <f>IF(VLOOKUP(A114,'DB（シナリオ）'!$A$2:$R$217,8,FALSE)="","",VLOOKUP(A114,'DB（シナリオ）'!$A$2:$R$217,8,FALSE))</f>
        <v>在館</v>
      </c>
      <c r="I114" s="21" t="str">
        <f>IF(VLOOKUP(A114,'DB（シナリオ）'!$A$2:$R$217,9,FALSE)="","",VLOOKUP(A114,'DB（シナリオ）'!$A$2:$R$217,9,FALSE))</f>
        <v/>
      </c>
      <c r="J114" s="22" t="str">
        <f>IF(VLOOKUP(A114,'DB（シナリオ）'!$A$2:$R$217,10,FALSE)="","",VLOOKUP(A114,'DB（シナリオ）'!$A$2:$R$217,10,FALSE))</f>
        <v>社内におり、無事</v>
      </c>
      <c r="K114" s="21" t="str">
        <f>IF(VLOOKUP(A114,'DB（シナリオ）'!$A$2:$R$217,11,FALSE)="","",VLOOKUP(A114,'DB（シナリオ）'!$A$2:$R$217,11,FALSE))</f>
        <v>にしやま市</v>
      </c>
      <c r="L114" s="21" t="str">
        <f>IF(VLOOKUP(A114,'DB（シナリオ）'!$A$2:$R$217,12,FALSE)="","",VLOOKUP(A114,'DB（シナリオ）'!$A$2:$R$217,12,FALSE))</f>
        <v>東西線かぶと駅</v>
      </c>
      <c r="M114" s="21">
        <f>IF(VLOOKUP(A114,'DB（シナリオ）'!$A$2:$R$217,13,FALSE)="","",VLOOKUP(A114,'DB（シナリオ）'!$A$2:$R$217,13,FALSE))</f>
        <v>30</v>
      </c>
      <c r="N114" s="21" t="str">
        <f>IF(VLOOKUP(A114,'DB（シナリオ）'!$A$2:$R$217,15,FALSE)="","",VLOOKUP(A114,'DB（シナリオ）'!$A$2:$R$217,15,FALSE))</f>
        <v>独身、一人暮らし</v>
      </c>
      <c r="O114" s="21" t="str">
        <f>IF(VLOOKUP(A114,'DB（シナリオ）'!$A$2:$R$217,16,FALSE)="","",VLOOKUP(A114,'DB（シナリオ）'!$A$2:$R$217,16,FALSE))</f>
        <v/>
      </c>
      <c r="P114" s="21" t="str">
        <f>IF(VLOOKUP(A114,'DB（シナリオ）'!$A$2:$R$217,17,FALSE)="","",VLOOKUP(A114,'DB（シナリオ）'!$A$2:$R$217,17,FALSE))</f>
        <v/>
      </c>
      <c r="Q114" s="26" t="str">
        <f>IF(VLOOKUP(A114,'DB（シナリオ）'!$A$2:$R$217,18,FALSE)="","",VLOOKUP(A114,'DB（シナリオ）'!$A$2:$R$217,18,FALSE))</f>
        <v/>
      </c>
    </row>
    <row r="115" spans="1:17" ht="56.25" customHeight="1" x14ac:dyDescent="0.2">
      <c r="A115" s="21">
        <f t="shared" si="1"/>
        <v>214</v>
      </c>
      <c r="B115" s="21" t="str">
        <f>IF(VLOOKUP(A115,'DB（シナリオ）'!$A$2:$R$217,2,FALSE)="","",VLOOKUP(A115,'DB（シナリオ）'!$A$2:$R$217,2,FALSE))</f>
        <v>技術部</v>
      </c>
      <c r="C115" s="22" t="str">
        <f>IF(VLOOKUP(A115,'DB（シナリオ）'!$A$2:$R$217,3,FALSE)="","",VLOOKUP(A115,'DB（シナリオ）'!$A$2:$R$217,3,FALSE))</f>
        <v/>
      </c>
      <c r="D115" s="21" t="str">
        <f>IF(VLOOKUP(A115,'DB（シナリオ）'!$A$2:$R$217,4,FALSE)="","",VLOOKUP(A115,'DB（シナリオ）'!$A$2:$R$217,4,FALSE))</f>
        <v>部長【対策本部】</v>
      </c>
      <c r="E115" s="22" t="str">
        <f>IF(VLOOKUP(A115,'DB（シナリオ）'!$A$2:$R$217,5,FALSE)="","",VLOOKUP(A115,'DB（シナリオ）'!$A$2:$R$217,5,FALSE))</f>
        <v>松尾</v>
      </c>
      <c r="F115" s="22" t="str">
        <f>IF(VLOOKUP(A115,'DB（シナリオ）'!$A$2:$R$217,6,FALSE)="","",VLOOKUP(A115,'DB（シナリオ）'!$A$2:$R$217,6,FALSE))</f>
        <v>男</v>
      </c>
      <c r="G115" s="22">
        <f>IF(VLOOKUP(A115,'DB（シナリオ）'!$A$2:$R$217,7,FALSE)="","",VLOOKUP(A115,'DB（シナリオ）'!$A$2:$R$217,7,FALSE))</f>
        <v>55</v>
      </c>
      <c r="H115" s="45" t="s">
        <v>1689</v>
      </c>
      <c r="I115" s="21" t="str">
        <f>IF(VLOOKUP(A115,'DB（シナリオ）'!$A$2:$R$217,9,FALSE)="","",VLOOKUP(A115,'DB（シナリオ）'!$A$2:$R$217,9,FALSE))</f>
        <v/>
      </c>
      <c r="J115" s="22" t="s">
        <v>1690</v>
      </c>
      <c r="K115" s="21" t="str">
        <f>IF(VLOOKUP(A115,'DB（シナリオ）'!$A$2:$R$217,11,FALSE)="","",VLOOKUP(A115,'DB（シナリオ）'!$A$2:$R$217,11,FALSE))</f>
        <v>ひがしの市</v>
      </c>
      <c r="L115" s="21" t="str">
        <f>IF(VLOOKUP(A115,'DB（シナリオ）'!$A$2:$R$217,12,FALSE)="","",VLOOKUP(A115,'DB（シナリオ）'!$A$2:$R$217,12,FALSE))</f>
        <v>南北線たい駅</v>
      </c>
      <c r="M115" s="21">
        <f>IF(VLOOKUP(A115,'DB（シナリオ）'!$A$2:$R$217,13,FALSE)="","",VLOOKUP(A115,'DB（シナリオ）'!$A$2:$R$217,13,FALSE))</f>
        <v>7</v>
      </c>
      <c r="N115" s="21" t="str">
        <f>IF(VLOOKUP(A115,'DB（シナリオ）'!$A$2:$R$217,15,FALSE)="","",VLOOKUP(A115,'DB（シナリオ）'!$A$2:$R$217,15,FALSE))</f>
        <v>妻、息子(20歳）</v>
      </c>
      <c r="O115" s="21" t="str">
        <f>IF(VLOOKUP(A115,'DB（シナリオ）'!$A$2:$R$217,16,FALSE)="","",VLOOKUP(A115,'DB（シナリオ）'!$A$2:$R$217,16,FALSE))</f>
        <v>全員無事</v>
      </c>
      <c r="P115" s="21" t="str">
        <f>IF(VLOOKUP(A115,'DB（シナリオ）'!$A$2:$R$217,17,FALSE)="","",VLOOKUP(A115,'DB（シナリオ）'!$A$2:$R$217,17,FALSE))</f>
        <v/>
      </c>
      <c r="Q115" s="26" t="str">
        <f>IF(VLOOKUP(A115,'DB（シナリオ）'!$A$2:$R$217,18,FALSE)="","",VLOOKUP(A115,'DB（シナリオ）'!$A$2:$R$217,18,FALSE))</f>
        <v/>
      </c>
    </row>
    <row r="116" spans="1:17" ht="56.25" customHeight="1" x14ac:dyDescent="0.2">
      <c r="A116" s="21">
        <f t="shared" si="1"/>
        <v>215</v>
      </c>
      <c r="B116" s="21" t="str">
        <f>IF(VLOOKUP(A116,'DB（シナリオ）'!$A$2:$R$217,2,FALSE)="","",VLOOKUP(A116,'DB（シナリオ）'!$A$2:$R$217,2,FALSE))</f>
        <v>技術部</v>
      </c>
      <c r="C116" s="22" t="str">
        <f>IF(VLOOKUP(A116,'DB（シナリオ）'!$A$2:$R$217,3,FALSE)="","",VLOOKUP(A116,'DB（シナリオ）'!$A$2:$R$217,3,FALSE))</f>
        <v>技術１課</v>
      </c>
      <c r="D116" s="21" t="str">
        <f>IF(VLOOKUP(A116,'DB（シナリオ）'!$A$2:$R$217,4,FALSE)="","",VLOOKUP(A116,'DB（シナリオ）'!$A$2:$R$217,4,FALSE))</f>
        <v>課長【対策本部】</v>
      </c>
      <c r="E116" s="22" t="str">
        <f>IF(VLOOKUP(A116,'DB（シナリオ）'!$A$2:$R$217,5,FALSE)="","",VLOOKUP(A116,'DB（シナリオ）'!$A$2:$R$217,5,FALSE))</f>
        <v>木下</v>
      </c>
      <c r="F116" s="22" t="str">
        <f>IF(VLOOKUP(A116,'DB（シナリオ）'!$A$2:$R$217,6,FALSE)="","",VLOOKUP(A116,'DB（シナリオ）'!$A$2:$R$217,6,FALSE))</f>
        <v>男</v>
      </c>
      <c r="G116" s="22">
        <f>IF(VLOOKUP(A116,'DB（シナリオ）'!$A$2:$R$217,7,FALSE)="","",VLOOKUP(A116,'DB（シナリオ）'!$A$2:$R$217,7,FALSE))</f>
        <v>50</v>
      </c>
      <c r="H116" s="45" t="str">
        <f>IF(VLOOKUP(A116,'DB（シナリオ）'!$A$2:$R$217,8,FALSE)="","",VLOOKUP(A116,'DB（シナリオ）'!$A$2:$R$217,8,FALSE))</f>
        <v>外出中</v>
      </c>
      <c r="I116" s="21" t="str">
        <f>IF(VLOOKUP(A116,'DB（シナリオ）'!$A$2:$R$217,9,FALSE)="","",VLOOKUP(A116,'DB（シナリオ）'!$A$2:$R$217,9,FALSE))</f>
        <v/>
      </c>
      <c r="J116" s="22" t="str">
        <f>IF(VLOOKUP(A116,'DB（シナリオ）'!$A$2:$R$217,10,FALSE)="","",VLOOKUP(A116,'DB（シナリオ）'!$A$2:$R$217,10,FALSE))</f>
        <v>外出先で被災、無事</v>
      </c>
      <c r="K116" s="21" t="str">
        <f>IF(VLOOKUP(A116,'DB（シナリオ）'!$A$2:$R$217,11,FALSE)="","",VLOOKUP(A116,'DB（シナリオ）'!$A$2:$R$217,11,FALSE))</f>
        <v>にしやま市</v>
      </c>
      <c r="L116" s="21" t="str">
        <f>IF(VLOOKUP(A116,'DB（シナリオ）'!$A$2:$R$217,12,FALSE)="","",VLOOKUP(A116,'DB（シナリオ）'!$A$2:$R$217,12,FALSE))</f>
        <v>東西線こおろぎ駅</v>
      </c>
      <c r="M116" s="21">
        <f>IF(VLOOKUP(A116,'DB（シナリオ）'!$A$2:$R$217,13,FALSE)="","",VLOOKUP(A116,'DB（シナリオ）'!$A$2:$R$217,13,FALSE))</f>
        <v>20</v>
      </c>
      <c r="N116" s="21" t="str">
        <f>IF(VLOOKUP(A116,'DB（シナリオ）'!$A$2:$R$217,15,FALSE)="","",VLOOKUP(A116,'DB（シナリオ）'!$A$2:$R$217,15,FALSE))</f>
        <v>妻、息子(14歳）</v>
      </c>
      <c r="O116" s="21" t="str">
        <f>IF(VLOOKUP(A116,'DB（シナリオ）'!$A$2:$R$217,16,FALSE)="","",VLOOKUP(A116,'DB（シナリオ）'!$A$2:$R$217,16,FALSE))</f>
        <v>全員無事</v>
      </c>
      <c r="P116" s="21" t="str">
        <f>IF(VLOOKUP(A116,'DB（シナリオ）'!$A$2:$R$217,17,FALSE)="","",VLOOKUP(A116,'DB（シナリオ）'!$A$2:$R$217,17,FALSE))</f>
        <v/>
      </c>
      <c r="Q116" s="26" t="str">
        <f>IF(VLOOKUP(A116,'DB（シナリオ）'!$A$2:$R$217,18,FALSE)="","",VLOOKUP(A116,'DB（シナリオ）'!$A$2:$R$217,18,FALSE))</f>
        <v/>
      </c>
    </row>
    <row r="117" spans="1:17" ht="56.25" customHeight="1" x14ac:dyDescent="0.2">
      <c r="A117" s="21">
        <f t="shared" si="1"/>
        <v>216</v>
      </c>
      <c r="B117" s="21" t="str">
        <f>IF(VLOOKUP(A117,'DB（シナリオ）'!$A$2:$R$217,2,FALSE)="","",VLOOKUP(A117,'DB（シナリオ）'!$A$2:$R$217,2,FALSE))</f>
        <v>技術部</v>
      </c>
      <c r="C117" s="22" t="str">
        <f>IF(VLOOKUP(A117,'DB（シナリオ）'!$A$2:$R$217,3,FALSE)="","",VLOOKUP(A117,'DB（シナリオ）'!$A$2:$R$217,3,FALSE))</f>
        <v>技術１課</v>
      </c>
      <c r="D117" s="21" t="str">
        <f>IF(VLOOKUP(A117,'DB（シナリオ）'!$A$2:$R$217,4,FALSE)="","",VLOOKUP(A117,'DB（シナリオ）'!$A$2:$R$217,4,FALSE))</f>
        <v/>
      </c>
      <c r="E117" s="22" t="str">
        <f>IF(VLOOKUP(A117,'DB（シナリオ）'!$A$2:$R$217,5,FALSE)="","",VLOOKUP(A117,'DB（シナリオ）'!$A$2:$R$217,5,FALSE))</f>
        <v>菊地</v>
      </c>
      <c r="F117" s="22" t="str">
        <f>IF(VLOOKUP(A117,'DB（シナリオ）'!$A$2:$R$217,6,FALSE)="","",VLOOKUP(A117,'DB（シナリオ）'!$A$2:$R$217,6,FALSE))</f>
        <v>男</v>
      </c>
      <c r="G117" s="22">
        <f>IF(VLOOKUP(A117,'DB（シナリオ）'!$A$2:$R$217,7,FALSE)="","",VLOOKUP(A117,'DB（シナリオ）'!$A$2:$R$217,7,FALSE))</f>
        <v>49</v>
      </c>
      <c r="H117" s="45" t="s">
        <v>1689</v>
      </c>
      <c r="I117" s="21" t="str">
        <f>IF(VLOOKUP(A117,'DB（シナリオ）'!$A$2:$R$217,9,FALSE)="","",VLOOKUP(A117,'DB（シナリオ）'!$A$2:$R$217,9,FALSE))</f>
        <v/>
      </c>
      <c r="J117" s="22" t="s">
        <v>1690</v>
      </c>
      <c r="K117" s="21" t="str">
        <f>IF(VLOOKUP(A117,'DB（シナリオ）'!$A$2:$R$217,11,FALSE)="","",VLOOKUP(A117,'DB（シナリオ）'!$A$2:$R$217,11,FALSE))</f>
        <v>ひがしの市</v>
      </c>
      <c r="L117" s="21" t="str">
        <f>IF(VLOOKUP(A117,'DB（シナリオ）'!$A$2:$R$217,12,FALSE)="","",VLOOKUP(A117,'DB（シナリオ）'!$A$2:$R$217,12,FALSE))</f>
        <v>東西線クマ駅</v>
      </c>
      <c r="M117" s="21">
        <f>IF(VLOOKUP(A117,'DB（シナリオ）'!$A$2:$R$217,13,FALSE)="","",VLOOKUP(A117,'DB（シナリオ）'!$A$2:$R$217,13,FALSE))</f>
        <v>22</v>
      </c>
      <c r="N117" s="21" t="str">
        <f>IF(VLOOKUP(A117,'DB（シナリオ）'!$A$2:$R$217,15,FALSE)="","",VLOOKUP(A117,'DB（シナリオ）'!$A$2:$R$217,15,FALSE))</f>
        <v>妻、娘(17歳）、息子(14歳)</v>
      </c>
      <c r="O117" s="21" t="str">
        <f>IF(VLOOKUP(A117,'DB（シナリオ）'!$A$2:$R$217,16,FALSE)="","",VLOOKUP(A117,'DB（シナリオ）'!$A$2:$R$217,16,FALSE))</f>
        <v>全員無事</v>
      </c>
      <c r="P117" s="21" t="str">
        <f>IF(VLOOKUP(A117,'DB（シナリオ）'!$A$2:$R$217,17,FALSE)="","",VLOOKUP(A117,'DB（シナリオ）'!$A$2:$R$217,17,FALSE))</f>
        <v/>
      </c>
      <c r="Q117" s="26" t="str">
        <f>IF(VLOOKUP(A117,'DB（シナリオ）'!$A$2:$R$217,18,FALSE)="","",VLOOKUP(A117,'DB（シナリオ）'!$A$2:$R$217,18,FALSE))</f>
        <v/>
      </c>
    </row>
    <row r="118" spans="1:17" ht="56.25" customHeight="1" x14ac:dyDescent="0.2">
      <c r="A118" s="21">
        <f t="shared" si="1"/>
        <v>217</v>
      </c>
      <c r="B118" s="21" t="str">
        <f>IF(VLOOKUP(A118,'DB（シナリオ）'!$A$2:$R$217,2,FALSE)="","",VLOOKUP(A118,'DB（シナリオ）'!$A$2:$R$217,2,FALSE))</f>
        <v>技術部</v>
      </c>
      <c r="C118" s="22" t="str">
        <f>IF(VLOOKUP(A118,'DB（シナリオ）'!$A$2:$R$217,3,FALSE)="","",VLOOKUP(A118,'DB（シナリオ）'!$A$2:$R$217,3,FALSE))</f>
        <v>技術１課</v>
      </c>
      <c r="D118" s="21" t="str">
        <f>IF(VLOOKUP(A118,'DB（シナリオ）'!$A$2:$R$217,4,FALSE)="","",VLOOKUP(A118,'DB（シナリオ）'!$A$2:$R$217,4,FALSE))</f>
        <v/>
      </c>
      <c r="E118" s="22" t="str">
        <f>IF(VLOOKUP(A118,'DB（シナリオ）'!$A$2:$R$217,5,FALSE)="","",VLOOKUP(A118,'DB（シナリオ）'!$A$2:$R$217,5,FALSE))</f>
        <v>野村</v>
      </c>
      <c r="F118" s="22" t="str">
        <f>IF(VLOOKUP(A118,'DB（シナリオ）'!$A$2:$R$217,6,FALSE)="","",VLOOKUP(A118,'DB（シナリオ）'!$A$2:$R$217,6,FALSE))</f>
        <v>男</v>
      </c>
      <c r="G118" s="22">
        <f>IF(VLOOKUP(A118,'DB（シナリオ）'!$A$2:$R$217,7,FALSE)="","",VLOOKUP(A118,'DB（シナリオ）'!$A$2:$R$217,7,FALSE))</f>
        <v>58</v>
      </c>
      <c r="H118" s="45" t="str">
        <f>IF(VLOOKUP(A118,'DB（シナリオ）'!$A$2:$R$217,8,FALSE)="","",VLOOKUP(A118,'DB（シナリオ）'!$A$2:$R$217,8,FALSE))</f>
        <v>在館</v>
      </c>
      <c r="I118" s="21" t="str">
        <f>IF(VLOOKUP(A118,'DB（シナリオ）'!$A$2:$R$217,9,FALSE)="","",VLOOKUP(A118,'DB（シナリオ）'!$A$2:$R$217,9,FALSE))</f>
        <v/>
      </c>
      <c r="J118" s="22" t="str">
        <f>IF(VLOOKUP(A118,'DB（シナリオ）'!$A$2:$R$217,10,FALSE)="","",VLOOKUP(A118,'DB（シナリオ）'!$A$2:$R$217,10,FALSE))</f>
        <v>社内におり、無事</v>
      </c>
      <c r="K118" s="21" t="str">
        <f>IF(VLOOKUP(A118,'DB（シナリオ）'!$A$2:$R$217,11,FALSE)="","",VLOOKUP(A118,'DB（シナリオ）'!$A$2:$R$217,11,FALSE))</f>
        <v>ひがしの市</v>
      </c>
      <c r="L118" s="21" t="str">
        <f>IF(VLOOKUP(A118,'DB（シナリオ）'!$A$2:$R$217,12,FALSE)="","",VLOOKUP(A118,'DB（シナリオ）'!$A$2:$R$217,12,FALSE))</f>
        <v>東西線ウサギ駅</v>
      </c>
      <c r="M118" s="21">
        <f>IF(VLOOKUP(A118,'DB（シナリオ）'!$A$2:$R$217,13,FALSE)="","",VLOOKUP(A118,'DB（シナリオ）'!$A$2:$R$217,13,FALSE))</f>
        <v>10</v>
      </c>
      <c r="N118" s="21" t="str">
        <f>IF(VLOOKUP(A118,'DB（シナリオ）'!$A$2:$R$217,15,FALSE)="","",VLOOKUP(A118,'DB（シナリオ）'!$A$2:$R$217,15,FALSE))</f>
        <v>妻</v>
      </c>
      <c r="O118" s="21" t="str">
        <f>IF(VLOOKUP(A118,'DB（シナリオ）'!$A$2:$R$217,16,FALSE)="","",VLOOKUP(A118,'DB（シナリオ）'!$A$2:$R$217,16,FALSE))</f>
        <v>無事</v>
      </c>
      <c r="P118" s="21" t="str">
        <f>IF(VLOOKUP(A118,'DB（シナリオ）'!$A$2:$R$217,17,FALSE)="","",VLOOKUP(A118,'DB（シナリオ）'!$A$2:$R$217,17,FALSE))</f>
        <v/>
      </c>
      <c r="Q118" s="26" t="str">
        <f>IF(VLOOKUP(A118,'DB（シナリオ）'!$A$2:$R$217,18,FALSE)="","",VLOOKUP(A118,'DB（シナリオ）'!$A$2:$R$217,18,FALSE))</f>
        <v/>
      </c>
    </row>
    <row r="119" spans="1:17" ht="56.25" customHeight="1" x14ac:dyDescent="0.2">
      <c r="A119" s="21">
        <f t="shared" si="1"/>
        <v>218</v>
      </c>
      <c r="B119" s="21" t="str">
        <f>IF(VLOOKUP(A119,'DB（シナリオ）'!$A$2:$R$217,2,FALSE)="","",VLOOKUP(A119,'DB（シナリオ）'!$A$2:$R$217,2,FALSE))</f>
        <v>技術部</v>
      </c>
      <c r="C119" s="22" t="str">
        <f>IF(VLOOKUP(A119,'DB（シナリオ）'!$A$2:$R$217,3,FALSE)="","",VLOOKUP(A119,'DB（シナリオ）'!$A$2:$R$217,3,FALSE))</f>
        <v>技術１課</v>
      </c>
      <c r="D119" s="21" t="str">
        <f>IF(VLOOKUP(A119,'DB（シナリオ）'!$A$2:$R$217,4,FALSE)="","",VLOOKUP(A119,'DB（シナリオ）'!$A$2:$R$217,4,FALSE))</f>
        <v/>
      </c>
      <c r="E119" s="22" t="str">
        <f>IF(VLOOKUP(A119,'DB（シナリオ）'!$A$2:$R$217,5,FALSE)="","",VLOOKUP(A119,'DB（シナリオ）'!$A$2:$R$217,5,FALSE))</f>
        <v>佐野</v>
      </c>
      <c r="F119" s="22" t="str">
        <f>IF(VLOOKUP(A119,'DB（シナリオ）'!$A$2:$R$217,6,FALSE)="","",VLOOKUP(A119,'DB（シナリオ）'!$A$2:$R$217,6,FALSE))</f>
        <v>男</v>
      </c>
      <c r="G119" s="22">
        <f>IF(VLOOKUP(A119,'DB（シナリオ）'!$A$2:$R$217,7,FALSE)="","",VLOOKUP(A119,'DB（シナリオ）'!$A$2:$R$217,7,FALSE))</f>
        <v>56</v>
      </c>
      <c r="H119" s="45" t="str">
        <f>IF(VLOOKUP(A119,'DB（シナリオ）'!$A$2:$R$217,8,FALSE)="","",VLOOKUP(A119,'DB（シナリオ）'!$A$2:$R$217,8,FALSE))</f>
        <v>在館</v>
      </c>
      <c r="I119" s="21" t="str">
        <f>IF(VLOOKUP(A119,'DB（シナリオ）'!$A$2:$R$217,9,FALSE)="","",VLOOKUP(A119,'DB（シナリオ）'!$A$2:$R$217,9,FALSE))</f>
        <v/>
      </c>
      <c r="J119" s="22" t="str">
        <f>IF(VLOOKUP(A119,'DB（シナリオ）'!$A$2:$R$217,10,FALSE)="","",VLOOKUP(A119,'DB（シナリオ）'!$A$2:$R$217,10,FALSE))</f>
        <v>社内におり、無事</v>
      </c>
      <c r="K119" s="21" t="str">
        <f>IF(VLOOKUP(A119,'DB（シナリオ）'!$A$2:$R$217,11,FALSE)="","",VLOOKUP(A119,'DB（シナリオ）'!$A$2:$R$217,11,FALSE))</f>
        <v>ひがしの市</v>
      </c>
      <c r="L119" s="21" t="str">
        <f>IF(VLOOKUP(A119,'DB（シナリオ）'!$A$2:$R$217,12,FALSE)="","",VLOOKUP(A119,'DB（シナリオ）'!$A$2:$R$217,12,FALSE))</f>
        <v>東西線クマ駅</v>
      </c>
      <c r="M119" s="21">
        <f>IF(VLOOKUP(A119,'DB（シナリオ）'!$A$2:$R$217,13,FALSE)="","",VLOOKUP(A119,'DB（シナリオ）'!$A$2:$R$217,13,FALSE))</f>
        <v>22</v>
      </c>
      <c r="N119" s="21" t="str">
        <f>IF(VLOOKUP(A119,'DB（シナリオ）'!$A$2:$R$217,15,FALSE)="","",VLOOKUP(A119,'DB（シナリオ）'!$A$2:$R$217,15,FALSE))</f>
        <v>妻、娘（21歳）</v>
      </c>
      <c r="O119" s="21" t="str">
        <f>IF(VLOOKUP(A119,'DB（シナリオ）'!$A$2:$R$217,16,FALSE)="","",VLOOKUP(A119,'DB（シナリオ）'!$A$2:$R$217,16,FALSE))</f>
        <v>全員無事</v>
      </c>
      <c r="P119" s="21" t="str">
        <f>IF(VLOOKUP(A119,'DB（シナリオ）'!$A$2:$R$217,17,FALSE)="","",VLOOKUP(A119,'DB（シナリオ）'!$A$2:$R$217,17,FALSE))</f>
        <v/>
      </c>
      <c r="Q119" s="26" t="str">
        <f>IF(VLOOKUP(A119,'DB（シナリオ）'!$A$2:$R$217,18,FALSE)="","",VLOOKUP(A119,'DB（シナリオ）'!$A$2:$R$217,18,FALSE))</f>
        <v>人工肛門を装着しており、週2回、排泄物を溜める袋（パウチ）の交換が必要。</v>
      </c>
    </row>
    <row r="120" spans="1:17" ht="56.25" customHeight="1" x14ac:dyDescent="0.2">
      <c r="A120" s="21">
        <f t="shared" si="1"/>
        <v>219</v>
      </c>
      <c r="B120" s="21" t="str">
        <f>IF(VLOOKUP(A120,'DB（シナリオ）'!$A$2:$R$217,2,FALSE)="","",VLOOKUP(A120,'DB（シナリオ）'!$A$2:$R$217,2,FALSE))</f>
        <v>技術部</v>
      </c>
      <c r="C120" s="22" t="str">
        <f>IF(VLOOKUP(A120,'DB（シナリオ）'!$A$2:$R$217,3,FALSE)="","",VLOOKUP(A120,'DB（シナリオ）'!$A$2:$R$217,3,FALSE))</f>
        <v>技術１課</v>
      </c>
      <c r="D120" s="21" t="str">
        <f>IF(VLOOKUP(A120,'DB（シナリオ）'!$A$2:$R$217,4,FALSE)="","",VLOOKUP(A120,'DB（シナリオ）'!$A$2:$R$217,4,FALSE))</f>
        <v/>
      </c>
      <c r="E120" s="22" t="str">
        <f>IF(VLOOKUP(A120,'DB（シナリオ）'!$A$2:$R$217,5,FALSE)="","",VLOOKUP(A120,'DB（シナリオ）'!$A$2:$R$217,5,FALSE))</f>
        <v>渡部</v>
      </c>
      <c r="F120" s="22" t="str">
        <f>IF(VLOOKUP(A120,'DB（シナリオ）'!$A$2:$R$217,6,FALSE)="","",VLOOKUP(A120,'DB（シナリオ）'!$A$2:$R$217,6,FALSE))</f>
        <v>男</v>
      </c>
      <c r="G120" s="22">
        <f>IF(VLOOKUP(A120,'DB（シナリオ）'!$A$2:$R$217,7,FALSE)="","",VLOOKUP(A120,'DB（シナリオ）'!$A$2:$R$217,7,FALSE))</f>
        <v>47</v>
      </c>
      <c r="H120" s="45" t="str">
        <f>IF(VLOOKUP(A120,'DB（シナリオ）'!$A$2:$R$217,8,FALSE)="","",VLOOKUP(A120,'DB（シナリオ）'!$A$2:$R$217,8,FALSE))</f>
        <v>在館</v>
      </c>
      <c r="I120" s="21" t="str">
        <f>IF(VLOOKUP(A120,'DB（シナリオ）'!$A$2:$R$217,9,FALSE)="","",VLOOKUP(A120,'DB（シナリオ）'!$A$2:$R$217,9,FALSE))</f>
        <v/>
      </c>
      <c r="J120" s="22" t="str">
        <f>IF(VLOOKUP(A120,'DB（シナリオ）'!$A$2:$R$217,10,FALSE)="","",VLOOKUP(A120,'DB（シナリオ）'!$A$2:$R$217,10,FALSE))</f>
        <v>社内におり、無事</v>
      </c>
      <c r="K120" s="21" t="str">
        <f>IF(VLOOKUP(A120,'DB（シナリオ）'!$A$2:$R$217,11,FALSE)="","",VLOOKUP(A120,'DB（シナリオ）'!$A$2:$R$217,11,FALSE))</f>
        <v>にしやま市</v>
      </c>
      <c r="L120" s="21" t="str">
        <f>IF(VLOOKUP(A120,'DB（シナリオ）'!$A$2:$R$217,12,FALSE)="","",VLOOKUP(A120,'DB（シナリオ）'!$A$2:$R$217,12,FALSE))</f>
        <v>東西線ばった駅</v>
      </c>
      <c r="M120" s="21">
        <f>IF(VLOOKUP(A120,'DB（シナリオ）'!$A$2:$R$217,13,FALSE)="","",VLOOKUP(A120,'DB（シナリオ）'!$A$2:$R$217,13,FALSE))</f>
        <v>25</v>
      </c>
      <c r="N120" s="21" t="str">
        <f>IF(VLOOKUP(A120,'DB（シナリオ）'!$A$2:$R$217,15,FALSE)="","",VLOOKUP(A120,'DB（シナリオ）'!$A$2:$R$217,15,FALSE))</f>
        <v>1人暮らし。ペットの熱帯魚（クラリオンエンゼル/1匹約25万円）を大切にしている。</v>
      </c>
      <c r="O120" s="21" t="str">
        <f>IF(VLOOKUP(A120,'DB（シナリオ）'!$A$2:$R$217,16,FALSE)="","",VLOOKUP(A120,'DB（シナリオ）'!$A$2:$R$217,16,FALSE))</f>
        <v/>
      </c>
      <c r="P120" s="21" t="str">
        <f>IF(VLOOKUP(A120,'DB（シナリオ）'!$A$2:$R$217,17,FALSE)="","",VLOOKUP(A120,'DB（シナリオ）'!$A$2:$R$217,17,FALSE))</f>
        <v/>
      </c>
      <c r="Q120" s="26" t="str">
        <f>IF(VLOOKUP(A120,'DB（シナリオ）'!$A$2:$R$217,18,FALSE)="","",VLOOKUP(A120,'DB（シナリオ）'!$A$2:$R$217,18,FALSE))</f>
        <v/>
      </c>
    </row>
    <row r="121" spans="1:17" ht="56.25" customHeight="1" x14ac:dyDescent="0.2">
      <c r="A121" s="21">
        <f t="shared" si="1"/>
        <v>220</v>
      </c>
      <c r="B121" s="21" t="str">
        <f>IF(VLOOKUP(A121,'DB（シナリオ）'!$A$2:$R$217,2,FALSE)="","",VLOOKUP(A121,'DB（シナリオ）'!$A$2:$R$217,2,FALSE))</f>
        <v>技術部</v>
      </c>
      <c r="C121" s="22" t="str">
        <f>IF(VLOOKUP(A121,'DB（シナリオ）'!$A$2:$R$217,3,FALSE)="","",VLOOKUP(A121,'DB（シナリオ）'!$A$2:$R$217,3,FALSE))</f>
        <v>技術１課</v>
      </c>
      <c r="D121" s="21" t="str">
        <f>IF(VLOOKUP(A121,'DB（シナリオ）'!$A$2:$R$217,4,FALSE)="","",VLOOKUP(A121,'DB（シナリオ）'!$A$2:$R$217,4,FALSE))</f>
        <v/>
      </c>
      <c r="E121" s="22" t="str">
        <f>IF(VLOOKUP(A121,'DB（シナリオ）'!$A$2:$R$217,5,FALSE)="","",VLOOKUP(A121,'DB（シナリオ）'!$A$2:$R$217,5,FALSE))</f>
        <v>新井</v>
      </c>
      <c r="F121" s="22" t="str">
        <f>IF(VLOOKUP(A121,'DB（シナリオ）'!$A$2:$R$217,6,FALSE)="","",VLOOKUP(A121,'DB（シナリオ）'!$A$2:$R$217,6,FALSE))</f>
        <v>男</v>
      </c>
      <c r="G121" s="22">
        <f>IF(VLOOKUP(A121,'DB（シナリオ）'!$A$2:$R$217,7,FALSE)="","",VLOOKUP(A121,'DB（シナリオ）'!$A$2:$R$217,7,FALSE))</f>
        <v>43</v>
      </c>
      <c r="H121" s="45" t="s">
        <v>1689</v>
      </c>
      <c r="I121" s="21" t="str">
        <f>IF(VLOOKUP(A121,'DB（シナリオ）'!$A$2:$R$217,9,FALSE)="","",VLOOKUP(A121,'DB（シナリオ）'!$A$2:$R$217,9,FALSE))</f>
        <v>負傷</v>
      </c>
      <c r="J121" s="22" t="s">
        <v>1692</v>
      </c>
      <c r="K121" s="21" t="str">
        <f>IF(VLOOKUP(A121,'DB（シナリオ）'!$A$2:$R$217,11,FALSE)="","",VLOOKUP(A121,'DB（シナリオ）'!$A$2:$R$217,11,FALSE))</f>
        <v>はまべ市</v>
      </c>
      <c r="L121" s="21" t="str">
        <f>IF(VLOOKUP(A121,'DB（シナリオ）'!$A$2:$R$217,12,FALSE)="","",VLOOKUP(A121,'DB（シナリオ）'!$A$2:$R$217,12,FALSE))</f>
        <v>東西線かぶと駅</v>
      </c>
      <c r="M121" s="21">
        <f>IF(VLOOKUP(A121,'DB（シナリオ）'!$A$2:$R$217,13,FALSE)="","",VLOOKUP(A121,'DB（シナリオ）'!$A$2:$R$217,13,FALSE))</f>
        <v>30</v>
      </c>
      <c r="N121" s="21" t="str">
        <f>IF(VLOOKUP(A121,'DB（シナリオ）'!$A$2:$R$217,15,FALSE)="","",VLOOKUP(A121,'DB（シナリオ）'!$A$2:$R$217,15,FALSE))</f>
        <v>妻、娘(10歳）、娘(8歳)</v>
      </c>
      <c r="O121" s="21" t="str">
        <f>IF(VLOOKUP(A121,'DB（シナリオ）'!$A$2:$R$217,16,FALSE)="","",VLOOKUP(A121,'DB（シナリオ）'!$A$2:$R$217,16,FALSE))</f>
        <v>全員無事</v>
      </c>
      <c r="P121" s="21" t="str">
        <f>IF(VLOOKUP(A121,'DB（シナリオ）'!$A$2:$R$217,17,FALSE)="","",VLOOKUP(A121,'DB（シナリオ）'!$A$2:$R$217,17,FALSE))</f>
        <v/>
      </c>
      <c r="Q121" s="26" t="str">
        <f>IF(VLOOKUP(A121,'DB（シナリオ）'!$A$2:$R$217,18,FALSE)="","",VLOOKUP(A121,'DB（シナリオ）'!$A$2:$R$217,18,FALSE))</f>
        <v/>
      </c>
    </row>
    <row r="122" spans="1:17" ht="56.25" customHeight="1" x14ac:dyDescent="0.2">
      <c r="A122" s="21">
        <f t="shared" si="1"/>
        <v>221</v>
      </c>
      <c r="B122" s="21" t="str">
        <f>IF(VLOOKUP(A122,'DB（シナリオ）'!$A$2:$R$217,2,FALSE)="","",VLOOKUP(A122,'DB（シナリオ）'!$A$2:$R$217,2,FALSE))</f>
        <v>技術部</v>
      </c>
      <c r="C122" s="22" t="str">
        <f>IF(VLOOKUP(A122,'DB（シナリオ）'!$A$2:$R$217,3,FALSE)="","",VLOOKUP(A122,'DB（シナリオ）'!$A$2:$R$217,3,FALSE))</f>
        <v>技術１課</v>
      </c>
      <c r="D122" s="21" t="str">
        <f>IF(VLOOKUP(A122,'DB（シナリオ）'!$A$2:$R$217,4,FALSE)="","",VLOOKUP(A122,'DB（シナリオ）'!$A$2:$R$217,4,FALSE))</f>
        <v/>
      </c>
      <c r="E122" s="22" t="str">
        <f>IF(VLOOKUP(A122,'DB（シナリオ）'!$A$2:$R$217,5,FALSE)="","",VLOOKUP(A122,'DB（シナリオ）'!$A$2:$R$217,5,FALSE))</f>
        <v>杉本</v>
      </c>
      <c r="F122" s="22" t="str">
        <f>IF(VLOOKUP(A122,'DB（シナリオ）'!$A$2:$R$217,6,FALSE)="","",VLOOKUP(A122,'DB（シナリオ）'!$A$2:$R$217,6,FALSE))</f>
        <v>男</v>
      </c>
      <c r="G122" s="22">
        <f>IF(VLOOKUP(A122,'DB（シナリオ）'!$A$2:$R$217,7,FALSE)="","",VLOOKUP(A122,'DB（シナリオ）'!$A$2:$R$217,7,FALSE))</f>
        <v>41</v>
      </c>
      <c r="H122" s="45" t="s">
        <v>1689</v>
      </c>
      <c r="I122" s="21" t="str">
        <f>IF(VLOOKUP(A122,'DB（シナリオ）'!$A$2:$R$217,9,FALSE)="","",VLOOKUP(A122,'DB（シナリオ）'!$A$2:$R$217,9,FALSE))</f>
        <v/>
      </c>
      <c r="J122" s="22" t="s">
        <v>1690</v>
      </c>
      <c r="K122" s="21" t="str">
        <f>IF(VLOOKUP(A122,'DB（シナリオ）'!$A$2:$R$217,11,FALSE)="","",VLOOKUP(A122,'DB（シナリオ）'!$A$2:$R$217,11,FALSE))</f>
        <v>ひがしの市</v>
      </c>
      <c r="L122" s="21" t="str">
        <f>IF(VLOOKUP(A122,'DB（シナリオ）'!$A$2:$R$217,12,FALSE)="","",VLOOKUP(A122,'DB（シナリオ）'!$A$2:$R$217,12,FALSE))</f>
        <v>南北線あじ駅</v>
      </c>
      <c r="M122" s="21">
        <f>IF(VLOOKUP(A122,'DB（シナリオ）'!$A$2:$R$217,13,FALSE)="","",VLOOKUP(A122,'DB（シナリオ）'!$A$2:$R$217,13,FALSE))</f>
        <v>5</v>
      </c>
      <c r="N122" s="21" t="str">
        <f>IF(VLOOKUP(A122,'DB（シナリオ）'!$A$2:$R$217,15,FALSE)="","",VLOOKUP(A122,'DB（シナリオ）'!$A$2:$R$217,15,FALSE))</f>
        <v>妻、娘(15歳）、息子(13歳)</v>
      </c>
      <c r="O122" s="21" t="str">
        <f>IF(VLOOKUP(A122,'DB（シナリオ）'!$A$2:$R$217,16,FALSE)="","",VLOOKUP(A122,'DB（シナリオ）'!$A$2:$R$217,16,FALSE))</f>
        <v>全員無事</v>
      </c>
      <c r="P122" s="21" t="str">
        <f>IF(VLOOKUP(A122,'DB（シナリオ）'!$A$2:$R$217,17,FALSE)="","",VLOOKUP(A122,'DB（シナリオ）'!$A$2:$R$217,17,FALSE))</f>
        <v/>
      </c>
      <c r="Q122" s="26" t="str">
        <f>IF(VLOOKUP(A122,'DB（シナリオ）'!$A$2:$R$217,18,FALSE)="","",VLOOKUP(A122,'DB（シナリオ）'!$A$2:$R$217,18,FALSE))</f>
        <v/>
      </c>
    </row>
    <row r="123" spans="1:17" ht="56.25" customHeight="1" x14ac:dyDescent="0.2">
      <c r="A123" s="21">
        <f t="shared" si="1"/>
        <v>222</v>
      </c>
      <c r="B123" s="21" t="str">
        <f>IF(VLOOKUP(A123,'DB（シナリオ）'!$A$2:$R$217,2,FALSE)="","",VLOOKUP(A123,'DB（シナリオ）'!$A$2:$R$217,2,FALSE))</f>
        <v>技術部</v>
      </c>
      <c r="C123" s="22" t="str">
        <f>IF(VLOOKUP(A123,'DB（シナリオ）'!$A$2:$R$217,3,FALSE)="","",VLOOKUP(A123,'DB（シナリオ）'!$A$2:$R$217,3,FALSE))</f>
        <v>技術１課</v>
      </c>
      <c r="D123" s="21" t="str">
        <f>IF(VLOOKUP(A123,'DB（シナリオ）'!$A$2:$R$217,4,FALSE)="","",VLOOKUP(A123,'DB（シナリオ）'!$A$2:$R$217,4,FALSE))</f>
        <v/>
      </c>
      <c r="E123" s="22" t="str">
        <f>IF(VLOOKUP(A123,'DB（シナリオ）'!$A$2:$R$217,5,FALSE)="","",VLOOKUP(A123,'DB（シナリオ）'!$A$2:$R$217,5,FALSE))</f>
        <v>大西</v>
      </c>
      <c r="F123" s="22" t="str">
        <f>IF(VLOOKUP(A123,'DB（シナリオ）'!$A$2:$R$217,6,FALSE)="","",VLOOKUP(A123,'DB（シナリオ）'!$A$2:$R$217,6,FALSE))</f>
        <v>男</v>
      </c>
      <c r="G123" s="22">
        <f>IF(VLOOKUP(A123,'DB（シナリオ）'!$A$2:$R$217,7,FALSE)="","",VLOOKUP(A123,'DB（シナリオ）'!$A$2:$R$217,7,FALSE))</f>
        <v>39</v>
      </c>
      <c r="H123" s="45" t="s">
        <v>1689</v>
      </c>
      <c r="I123" s="21" t="str">
        <f>IF(VLOOKUP(A123,'DB（シナリオ）'!$A$2:$R$217,9,FALSE)="","",VLOOKUP(A123,'DB（シナリオ）'!$A$2:$R$217,9,FALSE))</f>
        <v/>
      </c>
      <c r="J123" s="22" t="s">
        <v>1692</v>
      </c>
      <c r="K123" s="21" t="str">
        <f>IF(VLOOKUP(A123,'DB（シナリオ）'!$A$2:$R$217,11,FALSE)="","",VLOOKUP(A123,'DB（シナリオ）'!$A$2:$R$217,11,FALSE))</f>
        <v>はまべ市</v>
      </c>
      <c r="L123" s="21" t="str">
        <f>IF(VLOOKUP(A123,'DB（シナリオ）'!$A$2:$R$217,12,FALSE)="","",VLOOKUP(A123,'DB（シナリオ）'!$A$2:$R$217,12,FALSE))</f>
        <v>東西線かぶと駅</v>
      </c>
      <c r="M123" s="21">
        <f>IF(VLOOKUP(A123,'DB（シナリオ）'!$A$2:$R$217,13,FALSE)="","",VLOOKUP(A123,'DB（シナリオ）'!$A$2:$R$217,13,FALSE))</f>
        <v>30</v>
      </c>
      <c r="N123" s="21" t="str">
        <f>IF(VLOOKUP(A123,'DB（シナリオ）'!$A$2:$R$217,15,FALSE)="","",VLOOKUP(A123,'DB（シナリオ）'!$A$2:$R$217,15,FALSE))</f>
        <v>妻</v>
      </c>
      <c r="O123" s="21" t="str">
        <f>IF(VLOOKUP(A123,'DB（シナリオ）'!$A$2:$R$217,16,FALSE)="","",VLOOKUP(A123,'DB（シナリオ）'!$A$2:$R$217,16,FALSE))</f>
        <v>無事</v>
      </c>
      <c r="P123" s="21" t="str">
        <f>IF(VLOOKUP(A123,'DB（シナリオ）'!$A$2:$R$217,17,FALSE)="","",VLOOKUP(A123,'DB（シナリオ）'!$A$2:$R$217,17,FALSE))</f>
        <v/>
      </c>
      <c r="Q123" s="26" t="str">
        <f>IF(VLOOKUP(A123,'DB（シナリオ）'!$A$2:$R$217,18,FALSE)="","",VLOOKUP(A123,'DB（シナリオ）'!$A$2:$R$217,18,FALSE))</f>
        <v/>
      </c>
    </row>
    <row r="124" spans="1:17" ht="56.25" customHeight="1" x14ac:dyDescent="0.2">
      <c r="A124" s="21">
        <f t="shared" si="1"/>
        <v>223</v>
      </c>
      <c r="B124" s="21" t="str">
        <f>IF(VLOOKUP(A124,'DB（シナリオ）'!$A$2:$R$217,2,FALSE)="","",VLOOKUP(A124,'DB（シナリオ）'!$A$2:$R$217,2,FALSE))</f>
        <v>技術部</v>
      </c>
      <c r="C124" s="22" t="str">
        <f>IF(VLOOKUP(A124,'DB（シナリオ）'!$A$2:$R$217,3,FALSE)="","",VLOOKUP(A124,'DB（シナリオ）'!$A$2:$R$217,3,FALSE))</f>
        <v>技術１課</v>
      </c>
      <c r="D124" s="21" t="str">
        <f>IF(VLOOKUP(A124,'DB（シナリオ）'!$A$2:$R$217,4,FALSE)="","",VLOOKUP(A124,'DB（シナリオ）'!$A$2:$R$217,4,FALSE))</f>
        <v/>
      </c>
      <c r="E124" s="22" t="str">
        <f>IF(VLOOKUP(A124,'DB（シナリオ）'!$A$2:$R$217,5,FALSE)="","",VLOOKUP(A124,'DB（シナリオ）'!$A$2:$R$217,5,FALSE))</f>
        <v>桜井</v>
      </c>
      <c r="F124" s="22" t="str">
        <f>IF(VLOOKUP(A124,'DB（シナリオ）'!$A$2:$R$217,6,FALSE)="","",VLOOKUP(A124,'DB（シナリオ）'!$A$2:$R$217,6,FALSE))</f>
        <v>男</v>
      </c>
      <c r="G124" s="22">
        <f>IF(VLOOKUP(A124,'DB（シナリオ）'!$A$2:$R$217,7,FALSE)="","",VLOOKUP(A124,'DB（シナリオ）'!$A$2:$R$217,7,FALSE))</f>
        <v>35</v>
      </c>
      <c r="H124" s="45" t="s">
        <v>1689</v>
      </c>
      <c r="I124" s="21" t="str">
        <f>IF(VLOOKUP(A124,'DB（シナリオ）'!$A$2:$R$217,9,FALSE)="","",VLOOKUP(A124,'DB（シナリオ）'!$A$2:$R$217,9,FALSE))</f>
        <v/>
      </c>
      <c r="J124" s="22" t="s">
        <v>1690</v>
      </c>
      <c r="K124" s="21" t="str">
        <f>IF(VLOOKUP(A124,'DB（シナリオ）'!$A$2:$R$217,11,FALSE)="","",VLOOKUP(A124,'DB（シナリオ）'!$A$2:$R$217,11,FALSE))</f>
        <v>にしやま市</v>
      </c>
      <c r="L124" s="21" t="str">
        <f>IF(VLOOKUP(A124,'DB（シナリオ）'!$A$2:$R$217,12,FALSE)="","",VLOOKUP(A124,'DB（シナリオ）'!$A$2:$R$217,12,FALSE))</f>
        <v>東西線てんとう駅</v>
      </c>
      <c r="M124" s="21">
        <f>IF(VLOOKUP(A124,'DB（シナリオ）'!$A$2:$R$217,13,FALSE)="","",VLOOKUP(A124,'DB（シナリオ）'!$A$2:$R$217,13,FALSE))</f>
        <v>10</v>
      </c>
      <c r="N124" s="21" t="str">
        <f>IF(VLOOKUP(A124,'DB（シナリオ）'!$A$2:$R$217,15,FALSE)="","",VLOOKUP(A124,'DB（シナリオ）'!$A$2:$R$217,15,FALSE))</f>
        <v>妻、息子(3歳）</v>
      </c>
      <c r="O124" s="21" t="str">
        <f>IF(VLOOKUP(A124,'DB（シナリオ）'!$A$2:$R$217,16,FALSE)="","",VLOOKUP(A124,'DB（シナリオ）'!$A$2:$R$217,16,FALSE))</f>
        <v>全員無事</v>
      </c>
      <c r="P124" s="21" t="str">
        <f>IF(VLOOKUP(A124,'DB（シナリオ）'!$A$2:$R$217,17,FALSE)="","",VLOOKUP(A124,'DB（シナリオ）'!$A$2:$R$217,17,FALSE))</f>
        <v/>
      </c>
      <c r="Q124" s="26" t="str">
        <f>IF(VLOOKUP(A124,'DB（シナリオ）'!$A$2:$R$217,18,FALSE)="","",VLOOKUP(A124,'DB（シナリオ）'!$A$2:$R$217,18,FALSE))</f>
        <v/>
      </c>
    </row>
    <row r="125" spans="1:17" ht="56.25" customHeight="1" x14ac:dyDescent="0.2">
      <c r="A125" s="21">
        <f t="shared" si="1"/>
        <v>224</v>
      </c>
      <c r="B125" s="21" t="str">
        <f>IF(VLOOKUP(A125,'DB（シナリオ）'!$A$2:$R$217,2,FALSE)="","",VLOOKUP(A125,'DB（シナリオ）'!$A$2:$R$217,2,FALSE))</f>
        <v>技術部</v>
      </c>
      <c r="C125" s="22" t="str">
        <f>IF(VLOOKUP(A125,'DB（シナリオ）'!$A$2:$R$217,3,FALSE)="","",VLOOKUP(A125,'DB（シナリオ）'!$A$2:$R$217,3,FALSE))</f>
        <v>技術１課</v>
      </c>
      <c r="D125" s="21" t="str">
        <f>IF(VLOOKUP(A125,'DB（シナリオ）'!$A$2:$R$217,4,FALSE)="","",VLOOKUP(A125,'DB（シナリオ）'!$A$2:$R$217,4,FALSE))</f>
        <v/>
      </c>
      <c r="E125" s="22" t="str">
        <f>IF(VLOOKUP(A125,'DB（シナリオ）'!$A$2:$R$217,5,FALSE)="","",VLOOKUP(A125,'DB（シナリオ）'!$A$2:$R$217,5,FALSE))</f>
        <v>古川</v>
      </c>
      <c r="F125" s="22" t="str">
        <f>IF(VLOOKUP(A125,'DB（シナリオ）'!$A$2:$R$217,6,FALSE)="","",VLOOKUP(A125,'DB（シナリオ）'!$A$2:$R$217,6,FALSE))</f>
        <v>男</v>
      </c>
      <c r="G125" s="22">
        <f>IF(VLOOKUP(A125,'DB（シナリオ）'!$A$2:$R$217,7,FALSE)="","",VLOOKUP(A125,'DB（シナリオ）'!$A$2:$R$217,7,FALSE))</f>
        <v>33</v>
      </c>
      <c r="H125" s="45" t="s">
        <v>1689</v>
      </c>
      <c r="I125" s="21" t="str">
        <f>IF(VLOOKUP(A125,'DB（シナリオ）'!$A$2:$R$217,9,FALSE)="","",VLOOKUP(A125,'DB（シナリオ）'!$A$2:$R$217,9,FALSE))</f>
        <v/>
      </c>
      <c r="J125" s="22" t="s">
        <v>1692</v>
      </c>
      <c r="K125" s="21" t="str">
        <f>IF(VLOOKUP(A125,'DB（シナリオ）'!$A$2:$R$217,11,FALSE)="","",VLOOKUP(A125,'DB（シナリオ）'!$A$2:$R$217,11,FALSE))</f>
        <v>にしやま市</v>
      </c>
      <c r="L125" s="21" t="str">
        <f>IF(VLOOKUP(A125,'DB（シナリオ）'!$A$2:$R$217,12,FALSE)="","",VLOOKUP(A125,'DB（シナリオ）'!$A$2:$R$217,12,FALSE))</f>
        <v>東西線かぶと駅</v>
      </c>
      <c r="M125" s="21">
        <f>IF(VLOOKUP(A125,'DB（シナリオ）'!$A$2:$R$217,13,FALSE)="","",VLOOKUP(A125,'DB（シナリオ）'!$A$2:$R$217,13,FALSE))</f>
        <v>30</v>
      </c>
      <c r="N125" s="21" t="str">
        <f>IF(VLOOKUP(A125,'DB（シナリオ）'!$A$2:$R$217,15,FALSE)="","",VLOOKUP(A125,'DB（シナリオ）'!$A$2:$R$217,15,FALSE))</f>
        <v>独身、一人暮らし</v>
      </c>
      <c r="O125" s="21" t="str">
        <f>IF(VLOOKUP(A125,'DB（シナリオ）'!$A$2:$R$217,16,FALSE)="","",VLOOKUP(A125,'DB（シナリオ）'!$A$2:$R$217,16,FALSE))</f>
        <v/>
      </c>
      <c r="P125" s="21" t="str">
        <f>IF(VLOOKUP(A125,'DB（シナリオ）'!$A$2:$R$217,17,FALSE)="","",VLOOKUP(A125,'DB（シナリオ）'!$A$2:$R$217,17,FALSE))</f>
        <v/>
      </c>
      <c r="Q125" s="26" t="str">
        <f>IF(VLOOKUP(A125,'DB（シナリオ）'!$A$2:$R$217,18,FALSE)="","",VLOOKUP(A125,'DB（シナリオ）'!$A$2:$R$217,18,FALSE))</f>
        <v/>
      </c>
    </row>
    <row r="126" spans="1:17" ht="56.25" customHeight="1" x14ac:dyDescent="0.2">
      <c r="A126" s="21">
        <f t="shared" si="1"/>
        <v>225</v>
      </c>
      <c r="B126" s="21" t="str">
        <f>IF(VLOOKUP(A126,'DB（シナリオ）'!$A$2:$R$217,2,FALSE)="","",VLOOKUP(A126,'DB（シナリオ）'!$A$2:$R$217,2,FALSE))</f>
        <v>技術部</v>
      </c>
      <c r="C126" s="22" t="str">
        <f>IF(VLOOKUP(A126,'DB（シナリオ）'!$A$2:$R$217,3,FALSE)="","",VLOOKUP(A126,'DB（シナリオ）'!$A$2:$R$217,3,FALSE))</f>
        <v>技術１課</v>
      </c>
      <c r="D126" s="21" t="str">
        <f>IF(VLOOKUP(A126,'DB（シナリオ）'!$A$2:$R$217,4,FALSE)="","",VLOOKUP(A126,'DB（シナリオ）'!$A$2:$R$217,4,FALSE))</f>
        <v/>
      </c>
      <c r="E126" s="22" t="str">
        <f>IF(VLOOKUP(A126,'DB（シナリオ）'!$A$2:$R$217,5,FALSE)="","",VLOOKUP(A126,'DB（シナリオ）'!$A$2:$R$217,5,FALSE))</f>
        <v>加古川</v>
      </c>
      <c r="F126" s="22" t="str">
        <f>IF(VLOOKUP(A126,'DB（シナリオ）'!$A$2:$R$217,6,FALSE)="","",VLOOKUP(A126,'DB（シナリオ）'!$A$2:$R$217,6,FALSE))</f>
        <v>男</v>
      </c>
      <c r="G126" s="22">
        <f>IF(VLOOKUP(A126,'DB（シナリオ）'!$A$2:$R$217,7,FALSE)="","",VLOOKUP(A126,'DB（シナリオ）'!$A$2:$R$217,7,FALSE))</f>
        <v>28</v>
      </c>
      <c r="H126" s="45" t="s">
        <v>1689</v>
      </c>
      <c r="I126" s="21" t="str">
        <f>IF(VLOOKUP(A126,'DB（シナリオ）'!$A$2:$R$217,9,FALSE)="","",VLOOKUP(A126,'DB（シナリオ）'!$A$2:$R$217,9,FALSE))</f>
        <v/>
      </c>
      <c r="J126" s="22" t="s">
        <v>1690</v>
      </c>
      <c r="K126" s="21" t="str">
        <f>IF(VLOOKUP(A126,'DB（シナリオ）'!$A$2:$R$217,11,FALSE)="","",VLOOKUP(A126,'DB（シナリオ）'!$A$2:$R$217,11,FALSE))</f>
        <v>ひがしの市</v>
      </c>
      <c r="L126" s="21" t="str">
        <f>IF(VLOOKUP(A126,'DB（シナリオ）'!$A$2:$R$217,12,FALSE)="","",VLOOKUP(A126,'DB（シナリオ）'!$A$2:$R$217,12,FALSE))</f>
        <v>南北線ミカン駅</v>
      </c>
      <c r="M126" s="21">
        <f>IF(VLOOKUP(A126,'DB（シナリオ）'!$A$2:$R$217,13,FALSE)="","",VLOOKUP(A126,'DB（シナリオ）'!$A$2:$R$217,13,FALSE))</f>
        <v>8</v>
      </c>
      <c r="N126" s="21" t="str">
        <f>IF(VLOOKUP(A126,'DB（シナリオ）'!$A$2:$R$217,15,FALSE)="","",VLOOKUP(A126,'DB（シナリオ）'!$A$2:$R$217,15,FALSE))</f>
        <v>独身、一人暮らし</v>
      </c>
      <c r="O126" s="21" t="str">
        <f>IF(VLOOKUP(A126,'DB（シナリオ）'!$A$2:$R$217,16,FALSE)="","",VLOOKUP(A126,'DB（シナリオ）'!$A$2:$R$217,16,FALSE))</f>
        <v/>
      </c>
      <c r="P126" s="21" t="str">
        <f>IF(VLOOKUP(A126,'DB（シナリオ）'!$A$2:$R$217,17,FALSE)="","",VLOOKUP(A126,'DB（シナリオ）'!$A$2:$R$217,17,FALSE))</f>
        <v/>
      </c>
      <c r="Q126" s="26" t="str">
        <f>IF(VLOOKUP(A126,'DB（シナリオ）'!$A$2:$R$217,18,FALSE)="","",VLOOKUP(A126,'DB（シナリオ）'!$A$2:$R$217,18,FALSE))</f>
        <v/>
      </c>
    </row>
    <row r="127" spans="1:17" ht="56.25" customHeight="1" x14ac:dyDescent="0.2">
      <c r="A127" s="21">
        <f t="shared" si="1"/>
        <v>226</v>
      </c>
      <c r="B127" s="21" t="str">
        <f>IF(VLOOKUP(A127,'DB（シナリオ）'!$A$2:$R$217,2,FALSE)="","",VLOOKUP(A127,'DB（シナリオ）'!$A$2:$R$217,2,FALSE))</f>
        <v>技術部</v>
      </c>
      <c r="C127" s="22" t="str">
        <f>IF(VLOOKUP(A127,'DB（シナリオ）'!$A$2:$R$217,3,FALSE)="","",VLOOKUP(A127,'DB（シナリオ）'!$A$2:$R$217,3,FALSE))</f>
        <v>技術１課</v>
      </c>
      <c r="D127" s="21" t="str">
        <f>IF(VLOOKUP(A127,'DB（シナリオ）'!$A$2:$R$217,4,FALSE)="","",VLOOKUP(A127,'DB（シナリオ）'!$A$2:$R$217,4,FALSE))</f>
        <v/>
      </c>
      <c r="E127" s="22" t="str">
        <f>IF(VLOOKUP(A127,'DB（シナリオ）'!$A$2:$R$217,5,FALSE)="","",VLOOKUP(A127,'DB（シナリオ）'!$A$2:$R$217,5,FALSE))</f>
        <v>島田</v>
      </c>
      <c r="F127" s="22" t="str">
        <f>IF(VLOOKUP(A127,'DB（シナリオ）'!$A$2:$R$217,6,FALSE)="","",VLOOKUP(A127,'DB（シナリオ）'!$A$2:$R$217,6,FALSE))</f>
        <v>男</v>
      </c>
      <c r="G127" s="22">
        <f>IF(VLOOKUP(A127,'DB（シナリオ）'!$A$2:$R$217,7,FALSE)="","",VLOOKUP(A127,'DB（シナリオ）'!$A$2:$R$217,7,FALSE))</f>
        <v>52</v>
      </c>
      <c r="H127" s="45" t="str">
        <f>IF(VLOOKUP(A127,'DB（シナリオ）'!$A$2:$R$217,8,FALSE)="","",VLOOKUP(A127,'DB（シナリオ）'!$A$2:$R$217,8,FALSE))</f>
        <v>在館</v>
      </c>
      <c r="I127" s="21" t="str">
        <f>IF(VLOOKUP(A127,'DB（シナリオ）'!$A$2:$R$217,9,FALSE)="","",VLOOKUP(A127,'DB（シナリオ）'!$A$2:$R$217,9,FALSE))</f>
        <v/>
      </c>
      <c r="J127" s="22" t="str">
        <f>IF(VLOOKUP(A127,'DB（シナリオ）'!$A$2:$R$217,10,FALSE)="","",VLOOKUP(A127,'DB（シナリオ）'!$A$2:$R$217,10,FALSE))</f>
        <v>社内におり、無事</v>
      </c>
      <c r="K127" s="21" t="str">
        <f>IF(VLOOKUP(A127,'DB（シナリオ）'!$A$2:$R$217,11,FALSE)="","",VLOOKUP(A127,'DB（シナリオ）'!$A$2:$R$217,11,FALSE))</f>
        <v>はまべ市</v>
      </c>
      <c r="L127" s="21" t="str">
        <f>IF(VLOOKUP(A127,'DB（シナリオ）'!$A$2:$R$217,12,FALSE)="","",VLOOKUP(A127,'DB（シナリオ）'!$A$2:$R$217,12,FALSE))</f>
        <v>東西線かぶと駅</v>
      </c>
      <c r="M127" s="21">
        <f>IF(VLOOKUP(A127,'DB（シナリオ）'!$A$2:$R$217,13,FALSE)="","",VLOOKUP(A127,'DB（シナリオ）'!$A$2:$R$217,13,FALSE))</f>
        <v>30</v>
      </c>
      <c r="N127" s="21" t="str">
        <f>IF(VLOOKUP(A127,'DB（シナリオ）'!$A$2:$R$217,15,FALSE)="","",VLOOKUP(A127,'DB（シナリオ）'!$A$2:$R$217,15,FALSE))</f>
        <v>妻、娘(16歳）、娘(12歳)</v>
      </c>
      <c r="O127" s="21" t="str">
        <f>IF(VLOOKUP(A127,'DB（シナリオ）'!$A$2:$R$217,16,FALSE)="","",VLOOKUP(A127,'DB（シナリオ）'!$A$2:$R$217,16,FALSE))</f>
        <v>全員無事</v>
      </c>
      <c r="P127" s="21" t="str">
        <f>IF(VLOOKUP(A127,'DB（シナリオ）'!$A$2:$R$217,17,FALSE)="","",VLOOKUP(A127,'DB（シナリオ）'!$A$2:$R$217,17,FALSE))</f>
        <v/>
      </c>
      <c r="Q127" s="26" t="str">
        <f>IF(VLOOKUP(A127,'DB（シナリオ）'!$A$2:$R$217,18,FALSE)="","",VLOOKUP(A127,'DB（シナリオ）'!$A$2:$R$217,18,FALSE))</f>
        <v>不整脈があり、1日1回処方薬を服用（薬の効果は3日間持続）。</v>
      </c>
    </row>
    <row r="128" spans="1:17" ht="56.25" customHeight="1" x14ac:dyDescent="0.2">
      <c r="A128" s="21">
        <f t="shared" si="1"/>
        <v>227</v>
      </c>
      <c r="B128" s="21" t="str">
        <f>IF(VLOOKUP(A128,'DB（シナリオ）'!$A$2:$R$217,2,FALSE)="","",VLOOKUP(A128,'DB（シナリオ）'!$A$2:$R$217,2,FALSE))</f>
        <v>技術部</v>
      </c>
      <c r="C128" s="22" t="str">
        <f>IF(VLOOKUP(A128,'DB（シナリオ）'!$A$2:$R$217,3,FALSE)="","",VLOOKUP(A128,'DB（シナリオ）'!$A$2:$R$217,3,FALSE))</f>
        <v>技術１課</v>
      </c>
      <c r="D128" s="21" t="str">
        <f>IF(VLOOKUP(A128,'DB（シナリオ）'!$A$2:$R$217,4,FALSE)="","",VLOOKUP(A128,'DB（シナリオ）'!$A$2:$R$217,4,FALSE))</f>
        <v/>
      </c>
      <c r="E128" s="22" t="str">
        <f>IF(VLOOKUP(A128,'DB（シナリオ）'!$A$2:$R$217,5,FALSE)="","",VLOOKUP(A128,'DB（シナリオ）'!$A$2:$R$217,5,FALSE))</f>
        <v>小松</v>
      </c>
      <c r="F128" s="22" t="str">
        <f>IF(VLOOKUP(A128,'DB（シナリオ）'!$A$2:$R$217,6,FALSE)="","",VLOOKUP(A128,'DB（シナリオ）'!$A$2:$R$217,6,FALSE))</f>
        <v>男</v>
      </c>
      <c r="G128" s="22">
        <f>IF(VLOOKUP(A128,'DB（シナリオ）'!$A$2:$R$217,7,FALSE)="","",VLOOKUP(A128,'DB（シナリオ）'!$A$2:$R$217,7,FALSE))</f>
        <v>40</v>
      </c>
      <c r="H128" s="45" t="str">
        <f>IF(VLOOKUP(A128,'DB（シナリオ）'!$A$2:$R$217,8,FALSE)="","",VLOOKUP(A128,'DB（シナリオ）'!$A$2:$R$217,8,FALSE))</f>
        <v>在館</v>
      </c>
      <c r="I128" s="21" t="str">
        <f>IF(VLOOKUP(A128,'DB（シナリオ）'!$A$2:$R$217,9,FALSE)="","",VLOOKUP(A128,'DB（シナリオ）'!$A$2:$R$217,9,FALSE))</f>
        <v/>
      </c>
      <c r="J128" s="22" t="str">
        <f>IF(VLOOKUP(A128,'DB（シナリオ）'!$A$2:$R$217,10,FALSE)="","",VLOOKUP(A128,'DB（シナリオ）'!$A$2:$R$217,10,FALSE))</f>
        <v>社内におり、無事</v>
      </c>
      <c r="K128" s="21" t="str">
        <f>IF(VLOOKUP(A128,'DB（シナリオ）'!$A$2:$R$217,11,FALSE)="","",VLOOKUP(A128,'DB（シナリオ）'!$A$2:$R$217,11,FALSE))</f>
        <v>ひがしの市</v>
      </c>
      <c r="L128" s="21" t="str">
        <f>IF(VLOOKUP(A128,'DB（シナリオ）'!$A$2:$R$217,12,FALSE)="","",VLOOKUP(A128,'DB（シナリオ）'!$A$2:$R$217,12,FALSE))</f>
        <v>東西線クマ駅</v>
      </c>
      <c r="M128" s="21">
        <f>IF(VLOOKUP(A128,'DB（シナリオ）'!$A$2:$R$217,13,FALSE)="","",VLOOKUP(A128,'DB（シナリオ）'!$A$2:$R$217,13,FALSE))</f>
        <v>22</v>
      </c>
      <c r="N128" s="21" t="str">
        <f>IF(VLOOKUP(A128,'DB（シナリオ）'!$A$2:$R$217,15,FALSE)="","",VLOOKUP(A128,'DB（シナリオ）'!$A$2:$R$217,15,FALSE))</f>
        <v>妻、娘(15歳）</v>
      </c>
      <c r="O128" s="21" t="str">
        <f>IF(VLOOKUP(A128,'DB（シナリオ）'!$A$2:$R$217,16,FALSE)="","",VLOOKUP(A128,'DB（シナリオ）'!$A$2:$R$217,16,FALSE))</f>
        <v>全員無事</v>
      </c>
      <c r="P128" s="21" t="str">
        <f>IF(VLOOKUP(A128,'DB（シナリオ）'!$A$2:$R$217,17,FALSE)="","",VLOOKUP(A128,'DB（シナリオ）'!$A$2:$R$217,17,FALSE))</f>
        <v/>
      </c>
      <c r="Q128" s="26" t="str">
        <f>IF(VLOOKUP(A128,'DB（シナリオ）'!$A$2:$R$217,18,FALSE)="","",VLOOKUP(A128,'DB（シナリオ）'!$A$2:$R$217,18,FALSE))</f>
        <v/>
      </c>
    </row>
    <row r="129" spans="1:17" ht="56.25" customHeight="1" x14ac:dyDescent="0.2">
      <c r="A129" s="21">
        <f t="shared" si="1"/>
        <v>228</v>
      </c>
      <c r="B129" s="21" t="str">
        <f>IF(VLOOKUP(A129,'DB（シナリオ）'!$A$2:$R$217,2,FALSE)="","",VLOOKUP(A129,'DB（シナリオ）'!$A$2:$R$217,2,FALSE))</f>
        <v>技術部</v>
      </c>
      <c r="C129" s="22" t="str">
        <f>IF(VLOOKUP(A129,'DB（シナリオ）'!$A$2:$R$217,3,FALSE)="","",VLOOKUP(A129,'DB（シナリオ）'!$A$2:$R$217,3,FALSE))</f>
        <v>技術１課</v>
      </c>
      <c r="D129" s="21" t="str">
        <f>IF(VLOOKUP(A129,'DB（シナリオ）'!$A$2:$R$217,4,FALSE)="","",VLOOKUP(A129,'DB（シナリオ）'!$A$2:$R$217,4,FALSE))</f>
        <v/>
      </c>
      <c r="E129" s="22" t="str">
        <f>IF(VLOOKUP(A129,'DB（シナリオ）'!$A$2:$R$217,5,FALSE)="","",VLOOKUP(A129,'DB（シナリオ）'!$A$2:$R$217,5,FALSE))</f>
        <v>高野</v>
      </c>
      <c r="F129" s="22" t="str">
        <f>IF(VLOOKUP(A129,'DB（シナリオ）'!$A$2:$R$217,6,FALSE)="","",VLOOKUP(A129,'DB（シナリオ）'!$A$2:$R$217,6,FALSE))</f>
        <v>男</v>
      </c>
      <c r="G129" s="22">
        <f>IF(VLOOKUP(A129,'DB（シナリオ）'!$A$2:$R$217,7,FALSE)="","",VLOOKUP(A129,'DB（シナリオ）'!$A$2:$R$217,7,FALSE))</f>
        <v>30</v>
      </c>
      <c r="H129" s="45" t="s">
        <v>1689</v>
      </c>
      <c r="I129" s="21" t="str">
        <f>IF(VLOOKUP(A129,'DB（シナリオ）'!$A$2:$R$217,9,FALSE)="","",VLOOKUP(A129,'DB（シナリオ）'!$A$2:$R$217,9,FALSE))</f>
        <v/>
      </c>
      <c r="J129" s="22" t="s">
        <v>1690</v>
      </c>
      <c r="K129" s="21" t="str">
        <f>IF(VLOOKUP(A129,'DB（シナリオ）'!$A$2:$R$217,11,FALSE)="","",VLOOKUP(A129,'DB（シナリオ）'!$A$2:$R$217,11,FALSE))</f>
        <v>ひがしの市</v>
      </c>
      <c r="L129" s="21" t="str">
        <f>IF(VLOOKUP(A129,'DB（シナリオ）'!$A$2:$R$217,12,FALSE)="","",VLOOKUP(A129,'DB（シナリオ）'!$A$2:$R$217,12,FALSE))</f>
        <v>東西線クマ駅</v>
      </c>
      <c r="M129" s="21">
        <f>IF(VLOOKUP(A129,'DB（シナリオ）'!$A$2:$R$217,13,FALSE)="","",VLOOKUP(A129,'DB（シナリオ）'!$A$2:$R$217,13,FALSE))</f>
        <v>22</v>
      </c>
      <c r="N129" s="21" t="str">
        <f>IF(VLOOKUP(A129,'DB（シナリオ）'!$A$2:$R$217,15,FALSE)="","",VLOOKUP(A129,'DB（シナリオ）'!$A$2:$R$217,15,FALSE))</f>
        <v>独身、一人暮らし</v>
      </c>
      <c r="O129" s="21" t="str">
        <f>IF(VLOOKUP(A129,'DB（シナリオ）'!$A$2:$R$217,16,FALSE)="","",VLOOKUP(A129,'DB（シナリオ）'!$A$2:$R$217,16,FALSE))</f>
        <v/>
      </c>
      <c r="P129" s="21" t="str">
        <f>IF(VLOOKUP(A129,'DB（シナリオ）'!$A$2:$R$217,17,FALSE)="","",VLOOKUP(A129,'DB（シナリオ）'!$A$2:$R$217,17,FALSE))</f>
        <v/>
      </c>
      <c r="Q129" s="26" t="str">
        <f>IF(VLOOKUP(A129,'DB（シナリオ）'!$A$2:$R$217,18,FALSE)="","",VLOOKUP(A129,'DB（シナリオ）'!$A$2:$R$217,18,FALSE))</f>
        <v/>
      </c>
    </row>
    <row r="130" spans="1:17" ht="56.25" customHeight="1" x14ac:dyDescent="0.2">
      <c r="A130" s="21">
        <f t="shared" si="1"/>
        <v>229</v>
      </c>
      <c r="B130" s="21" t="str">
        <f>IF(VLOOKUP(A130,'DB（シナリオ）'!$A$2:$R$217,2,FALSE)="","",VLOOKUP(A130,'DB（シナリオ）'!$A$2:$R$217,2,FALSE))</f>
        <v>技術部</v>
      </c>
      <c r="C130" s="22" t="str">
        <f>IF(VLOOKUP(A130,'DB（シナリオ）'!$A$2:$R$217,3,FALSE)="","",VLOOKUP(A130,'DB（シナリオ）'!$A$2:$R$217,3,FALSE))</f>
        <v>技術１課</v>
      </c>
      <c r="D130" s="21" t="str">
        <f>IF(VLOOKUP(A130,'DB（シナリオ）'!$A$2:$R$217,4,FALSE)="","",VLOOKUP(A130,'DB（シナリオ）'!$A$2:$R$217,4,FALSE))</f>
        <v/>
      </c>
      <c r="E130" s="22" t="str">
        <f>IF(VLOOKUP(A130,'DB（シナリオ）'!$A$2:$R$217,5,FALSE)="","",VLOOKUP(A130,'DB（シナリオ）'!$A$2:$R$217,5,FALSE))</f>
        <v>水野</v>
      </c>
      <c r="F130" s="22" t="str">
        <f>IF(VLOOKUP(A130,'DB（シナリオ）'!$A$2:$R$217,6,FALSE)="","",VLOOKUP(A130,'DB（シナリオ）'!$A$2:$R$217,6,FALSE))</f>
        <v>男</v>
      </c>
      <c r="G130" s="22">
        <f>IF(VLOOKUP(A130,'DB（シナリオ）'!$A$2:$R$217,7,FALSE)="","",VLOOKUP(A130,'DB（シナリオ）'!$A$2:$R$217,7,FALSE))</f>
        <v>25</v>
      </c>
      <c r="H130" s="45" t="s">
        <v>1689</v>
      </c>
      <c r="I130" s="21" t="str">
        <f>IF(VLOOKUP(A130,'DB（シナリオ）'!$A$2:$R$217,9,FALSE)="","",VLOOKUP(A130,'DB（シナリオ）'!$A$2:$R$217,9,FALSE))</f>
        <v/>
      </c>
      <c r="J130" s="22" t="s">
        <v>1696</v>
      </c>
      <c r="K130" s="21" t="str">
        <f>IF(VLOOKUP(A130,'DB（シナリオ）'!$A$2:$R$217,11,FALSE)="","",VLOOKUP(A130,'DB（シナリオ）'!$A$2:$R$217,11,FALSE))</f>
        <v>はまべ市</v>
      </c>
      <c r="L130" s="21" t="str">
        <f>IF(VLOOKUP(A130,'DB（シナリオ）'!$A$2:$R$217,12,FALSE)="","",VLOOKUP(A130,'DB（シナリオ）'!$A$2:$R$217,12,FALSE))</f>
        <v>南北線しゃち駅</v>
      </c>
      <c r="M130" s="21">
        <f>IF(VLOOKUP(A130,'DB（シナリオ）'!$A$2:$R$217,13,FALSE)="","",VLOOKUP(A130,'DB（シナリオ）'!$A$2:$R$217,13,FALSE))</f>
        <v>18</v>
      </c>
      <c r="N130" s="21" t="str">
        <f>IF(VLOOKUP(A130,'DB（シナリオ）'!$A$2:$R$217,15,FALSE)="","",VLOOKUP(A130,'DB（シナリオ）'!$A$2:$R$217,15,FALSE))</f>
        <v>独身、一人暮らし</v>
      </c>
      <c r="O130" s="21" t="str">
        <f>IF(VLOOKUP(A130,'DB（シナリオ）'!$A$2:$R$217,16,FALSE)="","",VLOOKUP(A130,'DB（シナリオ）'!$A$2:$R$217,16,FALSE))</f>
        <v/>
      </c>
      <c r="P130" s="21" t="str">
        <f>IF(VLOOKUP(A130,'DB（シナリオ）'!$A$2:$R$217,17,FALSE)="","",VLOOKUP(A130,'DB（シナリオ）'!$A$2:$R$217,17,FALSE))</f>
        <v/>
      </c>
      <c r="Q130" s="26" t="str">
        <f>IF(VLOOKUP(A130,'DB（シナリオ）'!$A$2:$R$217,18,FALSE)="","",VLOOKUP(A130,'DB（シナリオ）'!$A$2:$R$217,18,FALSE))</f>
        <v/>
      </c>
    </row>
    <row r="131" spans="1:17" ht="56.25" customHeight="1" x14ac:dyDescent="0.2">
      <c r="A131" s="21">
        <f t="shared" si="1"/>
        <v>230</v>
      </c>
      <c r="B131" s="21" t="str">
        <f>IF(VLOOKUP(A131,'DB（シナリオ）'!$A$2:$R$217,2,FALSE)="","",VLOOKUP(A131,'DB（シナリオ）'!$A$2:$R$217,2,FALSE))</f>
        <v>技術部</v>
      </c>
      <c r="C131" s="22" t="str">
        <f>IF(VLOOKUP(A131,'DB（シナリオ）'!$A$2:$R$217,3,FALSE)="","",VLOOKUP(A131,'DB（シナリオ）'!$A$2:$R$217,3,FALSE))</f>
        <v>技術１課</v>
      </c>
      <c r="D131" s="21" t="str">
        <f>IF(VLOOKUP(A131,'DB（シナリオ）'!$A$2:$R$217,4,FALSE)="","",VLOOKUP(A131,'DB（シナリオ）'!$A$2:$R$217,4,FALSE))</f>
        <v/>
      </c>
      <c r="E131" s="22" t="str">
        <f>IF(VLOOKUP(A131,'DB（シナリオ）'!$A$2:$R$217,5,FALSE)="","",VLOOKUP(A131,'DB（シナリオ）'!$A$2:$R$217,5,FALSE))</f>
        <v>吉川</v>
      </c>
      <c r="F131" s="22" t="str">
        <f>IF(VLOOKUP(A131,'DB（シナリオ）'!$A$2:$R$217,6,FALSE)="","",VLOOKUP(A131,'DB（シナリオ）'!$A$2:$R$217,6,FALSE))</f>
        <v>男</v>
      </c>
      <c r="G131" s="22">
        <f>IF(VLOOKUP(A131,'DB（シナリオ）'!$A$2:$R$217,7,FALSE)="","",VLOOKUP(A131,'DB（シナリオ）'!$A$2:$R$217,7,FALSE))</f>
        <v>25</v>
      </c>
      <c r="H131" s="45" t="str">
        <f>IF(VLOOKUP(A131,'DB（シナリオ）'!$A$2:$R$217,8,FALSE)="","",VLOOKUP(A131,'DB（シナリオ）'!$A$2:$R$217,8,FALSE))</f>
        <v>在館</v>
      </c>
      <c r="I131" s="21" t="str">
        <f>IF(VLOOKUP(A131,'DB（シナリオ）'!$A$2:$R$217,9,FALSE)="","",VLOOKUP(A131,'DB（シナリオ）'!$A$2:$R$217,9,FALSE))</f>
        <v/>
      </c>
      <c r="J131" s="22" t="str">
        <f>IF(VLOOKUP(A131,'DB（シナリオ）'!$A$2:$R$217,10,FALSE)="","",VLOOKUP(A131,'DB（シナリオ）'!$A$2:$R$217,10,FALSE))</f>
        <v>社内におり、無事</v>
      </c>
      <c r="K131" s="21" t="str">
        <f>IF(VLOOKUP(A131,'DB（シナリオ）'!$A$2:$R$217,11,FALSE)="","",VLOOKUP(A131,'DB（シナリオ）'!$A$2:$R$217,11,FALSE))</f>
        <v>ひがしの市</v>
      </c>
      <c r="L131" s="21" t="str">
        <f>IF(VLOOKUP(A131,'DB（シナリオ）'!$A$2:$R$217,12,FALSE)="","",VLOOKUP(A131,'DB（シナリオ）'!$A$2:$R$217,12,FALSE))</f>
        <v>東西線キツネ駅</v>
      </c>
      <c r="M131" s="21">
        <f>IF(VLOOKUP(A131,'DB（シナリオ）'!$A$2:$R$217,13,FALSE)="","",VLOOKUP(A131,'DB（シナリオ）'!$A$2:$R$217,13,FALSE))</f>
        <v>15</v>
      </c>
      <c r="N131" s="21" t="str">
        <f>IF(VLOOKUP(A131,'DB（シナリオ）'!$A$2:$R$217,15,FALSE)="","",VLOOKUP(A131,'DB（シナリオ）'!$A$2:$R$217,15,FALSE))</f>
        <v>独身、一人暮らし</v>
      </c>
      <c r="O131" s="21" t="str">
        <f>IF(VLOOKUP(A131,'DB（シナリオ）'!$A$2:$R$217,16,FALSE)="","",VLOOKUP(A131,'DB（シナリオ）'!$A$2:$R$217,16,FALSE))</f>
        <v/>
      </c>
      <c r="P131" s="21" t="str">
        <f>IF(VLOOKUP(A131,'DB（シナリオ）'!$A$2:$R$217,17,FALSE)="","",VLOOKUP(A131,'DB（シナリオ）'!$A$2:$R$217,17,FALSE))</f>
        <v/>
      </c>
      <c r="Q131" s="26" t="str">
        <f>IF(VLOOKUP(A131,'DB（シナリオ）'!$A$2:$R$217,18,FALSE)="","",VLOOKUP(A131,'DB（シナリオ）'!$A$2:$R$217,18,FALSE))</f>
        <v/>
      </c>
    </row>
    <row r="132" spans="1:17" ht="56.25" customHeight="1" x14ac:dyDescent="0.2">
      <c r="A132" s="21">
        <f t="shared" si="1"/>
        <v>231</v>
      </c>
      <c r="B132" s="21" t="str">
        <f>IF(VLOOKUP(A132,'DB（シナリオ）'!$A$2:$R$217,2,FALSE)="","",VLOOKUP(A132,'DB（シナリオ）'!$A$2:$R$217,2,FALSE))</f>
        <v>技術部</v>
      </c>
      <c r="C132" s="22" t="str">
        <f>IF(VLOOKUP(A132,'DB（シナリオ）'!$A$2:$R$217,3,FALSE)="","",VLOOKUP(A132,'DB（シナリオ）'!$A$2:$R$217,3,FALSE))</f>
        <v>技術１課</v>
      </c>
      <c r="D132" s="21" t="str">
        <f>IF(VLOOKUP(A132,'DB（シナリオ）'!$A$2:$R$217,4,FALSE)="","",VLOOKUP(A132,'DB（シナリオ）'!$A$2:$R$217,4,FALSE))</f>
        <v/>
      </c>
      <c r="E132" s="22" t="str">
        <f>IF(VLOOKUP(A132,'DB（シナリオ）'!$A$2:$R$217,5,FALSE)="","",VLOOKUP(A132,'DB（シナリオ）'!$A$2:$R$217,5,FALSE))</f>
        <v>山内</v>
      </c>
      <c r="F132" s="22" t="str">
        <f>IF(VLOOKUP(A132,'DB（シナリオ）'!$A$2:$R$217,6,FALSE)="","",VLOOKUP(A132,'DB（シナリオ）'!$A$2:$R$217,6,FALSE))</f>
        <v>男</v>
      </c>
      <c r="G132" s="22">
        <f>IF(VLOOKUP(A132,'DB（シナリオ）'!$A$2:$R$217,7,FALSE)="","",VLOOKUP(A132,'DB（シナリオ）'!$A$2:$R$217,7,FALSE))</f>
        <v>49</v>
      </c>
      <c r="H132" s="45" t="str">
        <f>IF(VLOOKUP(A132,'DB（シナリオ）'!$A$2:$R$217,8,FALSE)="","",VLOOKUP(A132,'DB（シナリオ）'!$A$2:$R$217,8,FALSE))</f>
        <v>在館</v>
      </c>
      <c r="I132" s="21" t="str">
        <f>IF(VLOOKUP(A132,'DB（シナリオ）'!$A$2:$R$217,9,FALSE)="","",VLOOKUP(A132,'DB（シナリオ）'!$A$2:$R$217,9,FALSE))</f>
        <v/>
      </c>
      <c r="J132" s="22" t="str">
        <f>IF(VLOOKUP(A132,'DB（シナリオ）'!$A$2:$R$217,10,FALSE)="","",VLOOKUP(A132,'DB（シナリオ）'!$A$2:$R$217,10,FALSE))</f>
        <v>社内におり、無事</v>
      </c>
      <c r="K132" s="21" t="str">
        <f>IF(VLOOKUP(A132,'DB（シナリオ）'!$A$2:$R$217,11,FALSE)="","",VLOOKUP(A132,'DB（シナリオ）'!$A$2:$R$217,11,FALSE))</f>
        <v>にしやま市</v>
      </c>
      <c r="L132" s="21" t="str">
        <f>IF(VLOOKUP(A132,'DB（シナリオ）'!$A$2:$R$217,12,FALSE)="","",VLOOKUP(A132,'DB（シナリオ）'!$A$2:$R$217,12,FALSE))</f>
        <v>東西線はち駅</v>
      </c>
      <c r="M132" s="21">
        <f>IF(VLOOKUP(A132,'DB（シナリオ）'!$A$2:$R$217,13,FALSE)="","",VLOOKUP(A132,'DB（シナリオ）'!$A$2:$R$217,13,FALSE))</f>
        <v>15</v>
      </c>
      <c r="N132" s="21" t="str">
        <f>IF(VLOOKUP(A132,'DB（シナリオ）'!$A$2:$R$217,15,FALSE)="","",VLOOKUP(A132,'DB（シナリオ）'!$A$2:$R$217,15,FALSE))</f>
        <v>妻、娘(18歳）、息子(14歳)</v>
      </c>
      <c r="O132" s="21" t="str">
        <f>IF(VLOOKUP(A132,'DB（シナリオ）'!$A$2:$R$217,16,FALSE)="","",VLOOKUP(A132,'DB（シナリオ）'!$A$2:$R$217,16,FALSE))</f>
        <v>全員無事</v>
      </c>
      <c r="P132" s="21" t="str">
        <f>IF(VLOOKUP(A132,'DB（シナリオ）'!$A$2:$R$217,17,FALSE)="","",VLOOKUP(A132,'DB（シナリオ）'!$A$2:$R$217,17,FALSE))</f>
        <v/>
      </c>
      <c r="Q132" s="26" t="str">
        <f>IF(VLOOKUP(A132,'DB（シナリオ）'!$A$2:$R$217,18,FALSE)="","",VLOOKUP(A132,'DB（シナリオ）'!$A$2:$R$217,18,FALSE))</f>
        <v/>
      </c>
    </row>
    <row r="133" spans="1:17" ht="56.25" customHeight="1" x14ac:dyDescent="0.2">
      <c r="A133" s="21">
        <f t="shared" si="1"/>
        <v>232</v>
      </c>
      <c r="B133" s="21" t="str">
        <f>IF(VLOOKUP(A133,'DB（シナリオ）'!$A$2:$R$217,2,FALSE)="","",VLOOKUP(A133,'DB（シナリオ）'!$A$2:$R$217,2,FALSE))</f>
        <v>技術部</v>
      </c>
      <c r="C133" s="22" t="str">
        <f>IF(VLOOKUP(A133,'DB（シナリオ）'!$A$2:$R$217,3,FALSE)="","",VLOOKUP(A133,'DB（シナリオ）'!$A$2:$R$217,3,FALSE))</f>
        <v>技術１課</v>
      </c>
      <c r="D133" s="21" t="str">
        <f>IF(VLOOKUP(A133,'DB（シナリオ）'!$A$2:$R$217,4,FALSE)="","",VLOOKUP(A133,'DB（シナリオ）'!$A$2:$R$217,4,FALSE))</f>
        <v/>
      </c>
      <c r="E133" s="22" t="str">
        <f>IF(VLOOKUP(A133,'DB（シナリオ）'!$A$2:$R$217,5,FALSE)="","",VLOOKUP(A133,'DB（シナリオ）'!$A$2:$R$217,5,FALSE))</f>
        <v>西田</v>
      </c>
      <c r="F133" s="22" t="str">
        <f>IF(VLOOKUP(A133,'DB（シナリオ）'!$A$2:$R$217,6,FALSE)="","",VLOOKUP(A133,'DB（シナリオ）'!$A$2:$R$217,6,FALSE))</f>
        <v>男</v>
      </c>
      <c r="G133" s="22">
        <f>IF(VLOOKUP(A133,'DB（シナリオ）'!$A$2:$R$217,7,FALSE)="","",VLOOKUP(A133,'DB（シナリオ）'!$A$2:$R$217,7,FALSE))</f>
        <v>42</v>
      </c>
      <c r="H133" s="45" t="str">
        <f>IF(VLOOKUP(A133,'DB（シナリオ）'!$A$2:$R$217,8,FALSE)="","",VLOOKUP(A133,'DB（シナリオ）'!$A$2:$R$217,8,FALSE))</f>
        <v>在館</v>
      </c>
      <c r="I133" s="21" t="str">
        <f>IF(VLOOKUP(A133,'DB（シナリオ）'!$A$2:$R$217,9,FALSE)="","",VLOOKUP(A133,'DB（シナリオ）'!$A$2:$R$217,9,FALSE))</f>
        <v/>
      </c>
      <c r="J133" s="22" t="str">
        <f>IF(VLOOKUP(A133,'DB（シナリオ）'!$A$2:$R$217,10,FALSE)="","",VLOOKUP(A133,'DB（シナリオ）'!$A$2:$R$217,10,FALSE))</f>
        <v>社内におり、無事</v>
      </c>
      <c r="K133" s="21" t="str">
        <f>IF(VLOOKUP(A133,'DB（シナリオ）'!$A$2:$R$217,11,FALSE)="","",VLOOKUP(A133,'DB（シナリオ）'!$A$2:$R$217,11,FALSE))</f>
        <v>ひがしの市</v>
      </c>
      <c r="L133" s="21" t="str">
        <f>IF(VLOOKUP(A133,'DB（シナリオ）'!$A$2:$R$217,12,FALSE)="","",VLOOKUP(A133,'DB（シナリオ）'!$A$2:$R$217,12,FALSE))</f>
        <v>南北線メロン駅</v>
      </c>
      <c r="M133" s="21">
        <f>IF(VLOOKUP(A133,'DB（シナリオ）'!$A$2:$R$217,13,FALSE)="","",VLOOKUP(A133,'DB（シナリオ）'!$A$2:$R$217,13,FALSE))</f>
        <v>15</v>
      </c>
      <c r="N133" s="21" t="str">
        <f>IF(VLOOKUP(A133,'DB（シナリオ）'!$A$2:$R$217,15,FALSE)="","",VLOOKUP(A133,'DB（シナリオ）'!$A$2:$R$217,15,FALSE))</f>
        <v>独身、一人暮らし</v>
      </c>
      <c r="O133" s="21" t="str">
        <f>IF(VLOOKUP(A133,'DB（シナリオ）'!$A$2:$R$217,16,FALSE)="","",VLOOKUP(A133,'DB（シナリオ）'!$A$2:$R$217,16,FALSE))</f>
        <v/>
      </c>
      <c r="P133" s="21" t="str">
        <f>IF(VLOOKUP(A133,'DB（シナリオ）'!$A$2:$R$217,17,FALSE)="","",VLOOKUP(A133,'DB（シナリオ）'!$A$2:$R$217,17,FALSE))</f>
        <v/>
      </c>
      <c r="Q133" s="26" t="str">
        <f>IF(VLOOKUP(A133,'DB（シナリオ）'!$A$2:$R$217,18,FALSE)="","",VLOOKUP(A133,'DB（シナリオ）'!$A$2:$R$217,18,FALSE))</f>
        <v/>
      </c>
    </row>
    <row r="134" spans="1:17" ht="56.25" customHeight="1" x14ac:dyDescent="0.2">
      <c r="A134" s="21">
        <f t="shared" ref="A134:A197" si="2">A133+1</f>
        <v>233</v>
      </c>
      <c r="B134" s="21" t="str">
        <f>IF(VLOOKUP(A134,'DB（シナリオ）'!$A$2:$R$217,2,FALSE)="","",VLOOKUP(A134,'DB（シナリオ）'!$A$2:$R$217,2,FALSE))</f>
        <v>技術部</v>
      </c>
      <c r="C134" s="22" t="str">
        <f>IF(VLOOKUP(A134,'DB（シナリオ）'!$A$2:$R$217,3,FALSE)="","",VLOOKUP(A134,'DB（シナリオ）'!$A$2:$R$217,3,FALSE))</f>
        <v>技術１課</v>
      </c>
      <c r="D134" s="21" t="str">
        <f>IF(VLOOKUP(A134,'DB（シナリオ）'!$A$2:$R$217,4,FALSE)="","",VLOOKUP(A134,'DB（シナリオ）'!$A$2:$R$217,4,FALSE))</f>
        <v/>
      </c>
      <c r="E134" s="22" t="str">
        <f>IF(VLOOKUP(A134,'DB（シナリオ）'!$A$2:$R$217,5,FALSE)="","",VLOOKUP(A134,'DB（シナリオ）'!$A$2:$R$217,5,FALSE))</f>
        <v>菊池</v>
      </c>
      <c r="F134" s="22" t="str">
        <f>IF(VLOOKUP(A134,'DB（シナリオ）'!$A$2:$R$217,6,FALSE)="","",VLOOKUP(A134,'DB（シナリオ）'!$A$2:$R$217,6,FALSE))</f>
        <v>男</v>
      </c>
      <c r="G134" s="22">
        <f>IF(VLOOKUP(A134,'DB（シナリオ）'!$A$2:$R$217,7,FALSE)="","",VLOOKUP(A134,'DB（シナリオ）'!$A$2:$R$217,7,FALSE))</f>
        <v>40</v>
      </c>
      <c r="H134" s="45" t="s">
        <v>1689</v>
      </c>
      <c r="I134" s="21" t="str">
        <f>IF(VLOOKUP(A134,'DB（シナリオ）'!$A$2:$R$217,9,FALSE)="","",VLOOKUP(A134,'DB（シナリオ）'!$A$2:$R$217,9,FALSE))</f>
        <v/>
      </c>
      <c r="J134" s="22" t="s">
        <v>1692</v>
      </c>
      <c r="K134" s="21" t="str">
        <f>IF(VLOOKUP(A134,'DB（シナリオ）'!$A$2:$R$217,11,FALSE)="","",VLOOKUP(A134,'DB（シナリオ）'!$A$2:$R$217,11,FALSE))</f>
        <v>はまべ市</v>
      </c>
      <c r="L134" s="21" t="str">
        <f>IF(VLOOKUP(A134,'DB（シナリオ）'!$A$2:$R$217,12,FALSE)="","",VLOOKUP(A134,'DB（シナリオ）'!$A$2:$R$217,12,FALSE))</f>
        <v>南北線まぐろ駅</v>
      </c>
      <c r="M134" s="21">
        <f>IF(VLOOKUP(A134,'DB（シナリオ）'!$A$2:$R$217,13,FALSE)="","",VLOOKUP(A134,'DB（シナリオ）'!$A$2:$R$217,13,FALSE))</f>
        <v>15</v>
      </c>
      <c r="N134" s="21" t="str">
        <f>IF(VLOOKUP(A134,'DB（シナリオ）'!$A$2:$R$217,15,FALSE)="","",VLOOKUP(A134,'DB（シナリオ）'!$A$2:$R$217,15,FALSE))</f>
        <v>妻、娘（15歳）</v>
      </c>
      <c r="O134" s="21" t="str">
        <f>IF(VLOOKUP(A134,'DB（シナリオ）'!$A$2:$R$217,16,FALSE)="","",VLOOKUP(A134,'DB（シナリオ）'!$A$2:$R$217,16,FALSE))</f>
        <v>妻：不明、娘：中学校で無事</v>
      </c>
      <c r="P134" s="21" t="str">
        <f>IF(VLOOKUP(A134,'DB（シナリオ）'!$A$2:$R$217,17,FALSE)="","",VLOOKUP(A134,'DB（シナリオ）'!$A$2:$R$217,17,FALSE))</f>
        <v/>
      </c>
      <c r="Q134" s="26" t="str">
        <f>IF(VLOOKUP(A134,'DB（シナリオ）'!$A$2:$R$217,18,FALSE)="","",VLOOKUP(A134,'DB（シナリオ）'!$A$2:$R$217,18,FALSE))</f>
        <v/>
      </c>
    </row>
    <row r="135" spans="1:17" ht="56.25" customHeight="1" x14ac:dyDescent="0.2">
      <c r="A135" s="21">
        <f t="shared" si="2"/>
        <v>234</v>
      </c>
      <c r="B135" s="21" t="str">
        <f>IF(VLOOKUP(A135,'DB（シナリオ）'!$A$2:$R$217,2,FALSE)="","",VLOOKUP(A135,'DB（シナリオ）'!$A$2:$R$217,2,FALSE))</f>
        <v>技術部</v>
      </c>
      <c r="C135" s="22" t="str">
        <f>IF(VLOOKUP(A135,'DB（シナリオ）'!$A$2:$R$217,3,FALSE)="","",VLOOKUP(A135,'DB（シナリオ）'!$A$2:$R$217,3,FALSE))</f>
        <v>技術１課</v>
      </c>
      <c r="D135" s="21" t="str">
        <f>IF(VLOOKUP(A135,'DB（シナリオ）'!$A$2:$R$217,4,FALSE)="","",VLOOKUP(A135,'DB（シナリオ）'!$A$2:$R$217,4,FALSE))</f>
        <v/>
      </c>
      <c r="E135" s="22" t="str">
        <f>IF(VLOOKUP(A135,'DB（シナリオ）'!$A$2:$R$217,5,FALSE)="","",VLOOKUP(A135,'DB（シナリオ）'!$A$2:$R$217,5,FALSE))</f>
        <v>西川</v>
      </c>
      <c r="F135" s="22" t="str">
        <f>IF(VLOOKUP(A135,'DB（シナリオ）'!$A$2:$R$217,6,FALSE)="","",VLOOKUP(A135,'DB（シナリオ）'!$A$2:$R$217,6,FALSE))</f>
        <v>男</v>
      </c>
      <c r="G135" s="22">
        <f>IF(VLOOKUP(A135,'DB（シナリオ）'!$A$2:$R$217,7,FALSE)="","",VLOOKUP(A135,'DB（シナリオ）'!$A$2:$R$217,7,FALSE))</f>
        <v>36</v>
      </c>
      <c r="H135" s="45" t="str">
        <f>IF(VLOOKUP(A135,'DB（シナリオ）'!$A$2:$R$217,8,FALSE)="","",VLOOKUP(A135,'DB（シナリオ）'!$A$2:$R$217,8,FALSE))</f>
        <v>在館</v>
      </c>
      <c r="I135" s="21" t="str">
        <f>IF(VLOOKUP(A135,'DB（シナリオ）'!$A$2:$R$217,9,FALSE)="","",VLOOKUP(A135,'DB（シナリオ）'!$A$2:$R$217,9,FALSE))</f>
        <v/>
      </c>
      <c r="J135" s="22" t="str">
        <f>IF(VLOOKUP(A135,'DB（シナリオ）'!$A$2:$R$217,10,FALSE)="","",VLOOKUP(A135,'DB（シナリオ）'!$A$2:$R$217,10,FALSE))</f>
        <v>社内におり、無事</v>
      </c>
      <c r="K135" s="21" t="str">
        <f>IF(VLOOKUP(A135,'DB（シナリオ）'!$A$2:$R$217,11,FALSE)="","",VLOOKUP(A135,'DB（シナリオ）'!$A$2:$R$217,11,FALSE))</f>
        <v>ひがしの市</v>
      </c>
      <c r="L135" s="21" t="str">
        <f>IF(VLOOKUP(A135,'DB（シナリオ）'!$A$2:$R$217,12,FALSE)="","",VLOOKUP(A135,'DB（シナリオ）'!$A$2:$R$217,12,FALSE))</f>
        <v>東西線クマ駅</v>
      </c>
      <c r="M135" s="21">
        <f>IF(VLOOKUP(A135,'DB（シナリオ）'!$A$2:$R$217,13,FALSE)="","",VLOOKUP(A135,'DB（シナリオ）'!$A$2:$R$217,13,FALSE))</f>
        <v>22</v>
      </c>
      <c r="N135" s="21" t="str">
        <f>IF(VLOOKUP(A135,'DB（シナリオ）'!$A$2:$R$217,15,FALSE)="","",VLOOKUP(A135,'DB（シナリオ）'!$A$2:$R$217,15,FALSE))</f>
        <v>妻、息子（6歳）</v>
      </c>
      <c r="O135" s="21" t="str">
        <f>IF(VLOOKUP(A135,'DB（シナリオ）'!$A$2:$R$217,16,FALSE)="","",VLOOKUP(A135,'DB（シナリオ）'!$A$2:$R$217,16,FALSE))</f>
        <v>全員無事</v>
      </c>
      <c r="P135" s="21" t="str">
        <f>IF(VLOOKUP(A135,'DB（シナリオ）'!$A$2:$R$217,17,FALSE)="","",VLOOKUP(A135,'DB（シナリオ）'!$A$2:$R$217,17,FALSE))</f>
        <v/>
      </c>
      <c r="Q135" s="26" t="str">
        <f>IF(VLOOKUP(A135,'DB（シナリオ）'!$A$2:$R$217,18,FALSE)="","",VLOOKUP(A135,'DB（シナリオ）'!$A$2:$R$217,18,FALSE))</f>
        <v/>
      </c>
    </row>
    <row r="136" spans="1:17" ht="56.25" customHeight="1" x14ac:dyDescent="0.2">
      <c r="A136" s="21">
        <f t="shared" si="2"/>
        <v>235</v>
      </c>
      <c r="B136" s="21" t="str">
        <f>IF(VLOOKUP(A136,'DB（シナリオ）'!$A$2:$R$217,2,FALSE)="","",VLOOKUP(A136,'DB（シナリオ）'!$A$2:$R$217,2,FALSE))</f>
        <v>技術部</v>
      </c>
      <c r="C136" s="22" t="str">
        <f>IF(VLOOKUP(A136,'DB（シナリオ）'!$A$2:$R$217,3,FALSE)="","",VLOOKUP(A136,'DB（シナリオ）'!$A$2:$R$217,3,FALSE))</f>
        <v>技術１課</v>
      </c>
      <c r="D136" s="21" t="str">
        <f>IF(VLOOKUP(A136,'DB（シナリオ）'!$A$2:$R$217,4,FALSE)="","",VLOOKUP(A136,'DB（シナリオ）'!$A$2:$R$217,4,FALSE))</f>
        <v/>
      </c>
      <c r="E136" s="22" t="str">
        <f>IF(VLOOKUP(A136,'DB（シナリオ）'!$A$2:$R$217,5,FALSE)="","",VLOOKUP(A136,'DB（シナリオ）'!$A$2:$R$217,5,FALSE))</f>
        <v>北村</v>
      </c>
      <c r="F136" s="22" t="str">
        <f>IF(VLOOKUP(A136,'DB（シナリオ）'!$A$2:$R$217,6,FALSE)="","",VLOOKUP(A136,'DB（シナリオ）'!$A$2:$R$217,6,FALSE))</f>
        <v>男</v>
      </c>
      <c r="G136" s="22">
        <f>IF(VLOOKUP(A136,'DB（シナリオ）'!$A$2:$R$217,7,FALSE)="","",VLOOKUP(A136,'DB（シナリオ）'!$A$2:$R$217,7,FALSE))</f>
        <v>35</v>
      </c>
      <c r="H136" s="45" t="s">
        <v>1689</v>
      </c>
      <c r="I136" s="21" t="str">
        <f>IF(VLOOKUP(A136,'DB（シナリオ）'!$A$2:$R$217,9,FALSE)="","",VLOOKUP(A136,'DB（シナリオ）'!$A$2:$R$217,9,FALSE))</f>
        <v/>
      </c>
      <c r="J136" s="22" t="s">
        <v>1690</v>
      </c>
      <c r="K136" s="21" t="str">
        <f>IF(VLOOKUP(A136,'DB（シナリオ）'!$A$2:$R$217,11,FALSE)="","",VLOOKUP(A136,'DB（シナリオ）'!$A$2:$R$217,11,FALSE))</f>
        <v>にしやま市</v>
      </c>
      <c r="L136" s="21" t="str">
        <f>IF(VLOOKUP(A136,'DB（シナリオ）'!$A$2:$R$217,12,FALSE)="","",VLOOKUP(A136,'DB（シナリオ）'!$A$2:$R$217,12,FALSE))</f>
        <v>東西線てんとう駅</v>
      </c>
      <c r="M136" s="21">
        <f>IF(VLOOKUP(A136,'DB（シナリオ）'!$A$2:$R$217,13,FALSE)="","",VLOOKUP(A136,'DB（シナリオ）'!$A$2:$R$217,13,FALSE))</f>
        <v>10</v>
      </c>
      <c r="N136" s="21" t="str">
        <f>IF(VLOOKUP(A136,'DB（シナリオ）'!$A$2:$R$217,15,FALSE)="","",VLOOKUP(A136,'DB（シナリオ）'!$A$2:$R$217,15,FALSE))</f>
        <v>独身、一人暮らし</v>
      </c>
      <c r="O136" s="21" t="str">
        <f>IF(VLOOKUP(A136,'DB（シナリオ）'!$A$2:$R$217,16,FALSE)="","",VLOOKUP(A136,'DB（シナリオ）'!$A$2:$R$217,16,FALSE))</f>
        <v/>
      </c>
      <c r="P136" s="21" t="str">
        <f>IF(VLOOKUP(A136,'DB（シナリオ）'!$A$2:$R$217,17,FALSE)="","",VLOOKUP(A136,'DB（シナリオ）'!$A$2:$R$217,17,FALSE))</f>
        <v/>
      </c>
      <c r="Q136" s="26" t="str">
        <f>IF(VLOOKUP(A136,'DB（シナリオ）'!$A$2:$R$217,18,FALSE)="","",VLOOKUP(A136,'DB（シナリオ）'!$A$2:$R$217,18,FALSE))</f>
        <v/>
      </c>
    </row>
    <row r="137" spans="1:17" ht="56.25" customHeight="1" x14ac:dyDescent="0.2">
      <c r="A137" s="21">
        <f t="shared" si="2"/>
        <v>236</v>
      </c>
      <c r="B137" s="21" t="str">
        <f>IF(VLOOKUP(A137,'DB（シナリオ）'!$A$2:$R$217,2,FALSE)="","",VLOOKUP(A137,'DB（シナリオ）'!$A$2:$R$217,2,FALSE))</f>
        <v>技術部</v>
      </c>
      <c r="C137" s="22" t="str">
        <f>IF(VLOOKUP(A137,'DB（シナリオ）'!$A$2:$R$217,3,FALSE)="","",VLOOKUP(A137,'DB（シナリオ）'!$A$2:$R$217,3,FALSE))</f>
        <v>技術１課</v>
      </c>
      <c r="D137" s="21" t="str">
        <f>IF(VLOOKUP(A137,'DB（シナリオ）'!$A$2:$R$217,4,FALSE)="","",VLOOKUP(A137,'DB（シナリオ）'!$A$2:$R$217,4,FALSE))</f>
        <v/>
      </c>
      <c r="E137" s="22" t="str">
        <f>IF(VLOOKUP(A137,'DB（シナリオ）'!$A$2:$R$217,5,FALSE)="","",VLOOKUP(A137,'DB（シナリオ）'!$A$2:$R$217,5,FALSE))</f>
        <v>浜田</v>
      </c>
      <c r="F137" s="22" t="str">
        <f>IF(VLOOKUP(A137,'DB（シナリオ）'!$A$2:$R$217,6,FALSE)="","",VLOOKUP(A137,'DB（シナリオ）'!$A$2:$R$217,6,FALSE))</f>
        <v>女</v>
      </c>
      <c r="G137" s="22">
        <f>IF(VLOOKUP(A137,'DB（シナリオ）'!$A$2:$R$217,7,FALSE)="","",VLOOKUP(A137,'DB（シナリオ）'!$A$2:$R$217,7,FALSE))</f>
        <v>40</v>
      </c>
      <c r="H137" s="45" t="s">
        <v>1689</v>
      </c>
      <c r="I137" s="21" t="str">
        <f>IF(VLOOKUP(A137,'DB（シナリオ）'!$A$2:$R$217,9,FALSE)="","",VLOOKUP(A137,'DB（シナリオ）'!$A$2:$R$217,9,FALSE))</f>
        <v/>
      </c>
      <c r="J137" s="22" t="s">
        <v>1690</v>
      </c>
      <c r="K137" s="21" t="str">
        <f>IF(VLOOKUP(A137,'DB（シナリオ）'!$A$2:$R$217,11,FALSE)="","",VLOOKUP(A137,'DB（シナリオ）'!$A$2:$R$217,11,FALSE))</f>
        <v>ひがしの市</v>
      </c>
      <c r="L137" s="21" t="str">
        <f>IF(VLOOKUP(A137,'DB（シナリオ）'!$A$2:$R$217,12,FALSE)="","",VLOOKUP(A137,'DB（シナリオ）'!$A$2:$R$217,12,FALSE))</f>
        <v>東西線ウサギ駅</v>
      </c>
      <c r="M137" s="21">
        <f>IF(VLOOKUP(A137,'DB（シナリオ）'!$A$2:$R$217,13,FALSE)="","",VLOOKUP(A137,'DB（シナリオ）'!$A$2:$R$217,13,FALSE))</f>
        <v>10</v>
      </c>
      <c r="N137" s="21" t="str">
        <f>IF(VLOOKUP(A137,'DB（シナリオ）'!$A$2:$R$217,15,FALSE)="","",VLOOKUP(A137,'DB（シナリオ）'!$A$2:$R$217,15,FALSE))</f>
        <v>夫、娘(13歳）</v>
      </c>
      <c r="O137" s="21" t="str">
        <f>IF(VLOOKUP(A137,'DB（シナリオ）'!$A$2:$R$217,16,FALSE)="","",VLOOKUP(A137,'DB（シナリオ）'!$A$2:$R$217,16,FALSE))</f>
        <v>全員無事</v>
      </c>
      <c r="P137" s="21" t="str">
        <f>IF(VLOOKUP(A137,'DB（シナリオ）'!$A$2:$R$217,17,FALSE)="","",VLOOKUP(A137,'DB（シナリオ）'!$A$2:$R$217,17,FALSE))</f>
        <v/>
      </c>
      <c r="Q137" s="26" t="str">
        <f>IF(VLOOKUP(A137,'DB（シナリオ）'!$A$2:$R$217,18,FALSE)="","",VLOOKUP(A137,'DB（シナリオ）'!$A$2:$R$217,18,FALSE))</f>
        <v/>
      </c>
    </row>
    <row r="138" spans="1:17" ht="56.25" customHeight="1" x14ac:dyDescent="0.2">
      <c r="A138" s="21">
        <f t="shared" si="2"/>
        <v>237</v>
      </c>
      <c r="B138" s="21" t="str">
        <f>IF(VLOOKUP(A138,'DB（シナリオ）'!$A$2:$R$217,2,FALSE)="","",VLOOKUP(A138,'DB（シナリオ）'!$A$2:$R$217,2,FALSE))</f>
        <v>技術部</v>
      </c>
      <c r="C138" s="22" t="str">
        <f>IF(VLOOKUP(A138,'DB（シナリオ）'!$A$2:$R$217,3,FALSE)="","",VLOOKUP(A138,'DB（シナリオ）'!$A$2:$R$217,3,FALSE))</f>
        <v>技術１課</v>
      </c>
      <c r="D138" s="21" t="str">
        <f>IF(VLOOKUP(A138,'DB（シナリオ）'!$A$2:$R$217,4,FALSE)="","",VLOOKUP(A138,'DB（シナリオ）'!$A$2:$R$217,4,FALSE))</f>
        <v/>
      </c>
      <c r="E138" s="22" t="str">
        <f>IF(VLOOKUP(A138,'DB（シナリオ）'!$A$2:$R$217,5,FALSE)="","",VLOOKUP(A138,'DB（シナリオ）'!$A$2:$R$217,5,FALSE))</f>
        <v>五十嵐</v>
      </c>
      <c r="F138" s="22" t="str">
        <f>IF(VLOOKUP(A138,'DB（シナリオ）'!$A$2:$R$217,6,FALSE)="","",VLOOKUP(A138,'DB（シナリオ）'!$A$2:$R$217,6,FALSE))</f>
        <v>女</v>
      </c>
      <c r="G138" s="22">
        <f>IF(VLOOKUP(A138,'DB（シナリオ）'!$A$2:$R$217,7,FALSE)="","",VLOOKUP(A138,'DB（シナリオ）'!$A$2:$R$217,7,FALSE))</f>
        <v>38</v>
      </c>
      <c r="H138" s="45" t="str">
        <f>IF(VLOOKUP(A138,'DB（シナリオ）'!$A$2:$R$217,8,FALSE)="","",VLOOKUP(A138,'DB（シナリオ）'!$A$2:$R$217,8,FALSE))</f>
        <v>在館</v>
      </c>
      <c r="I138" s="21" t="str">
        <f>IF(VLOOKUP(A138,'DB（シナリオ）'!$A$2:$R$217,9,FALSE)="","",VLOOKUP(A138,'DB（シナリオ）'!$A$2:$R$217,9,FALSE))</f>
        <v/>
      </c>
      <c r="J138" s="22" t="str">
        <f>IF(VLOOKUP(A138,'DB（シナリオ）'!$A$2:$R$217,10,FALSE)="","",VLOOKUP(A138,'DB（シナリオ）'!$A$2:$R$217,10,FALSE))</f>
        <v>社内におり、無事</v>
      </c>
      <c r="K138" s="21" t="str">
        <f>IF(VLOOKUP(A138,'DB（シナリオ）'!$A$2:$R$217,11,FALSE)="","",VLOOKUP(A138,'DB（シナリオ）'!$A$2:$R$217,11,FALSE))</f>
        <v>にしやま市</v>
      </c>
      <c r="L138" s="21" t="str">
        <f>IF(VLOOKUP(A138,'DB（シナリオ）'!$A$2:$R$217,12,FALSE)="","",VLOOKUP(A138,'DB（シナリオ）'!$A$2:$R$217,12,FALSE))</f>
        <v>東西線こおろぎ駅</v>
      </c>
      <c r="M138" s="21">
        <f>IF(VLOOKUP(A138,'DB（シナリオ）'!$A$2:$R$217,13,FALSE)="","",VLOOKUP(A138,'DB（シナリオ）'!$A$2:$R$217,13,FALSE))</f>
        <v>20</v>
      </c>
      <c r="N138" s="21" t="str">
        <f>IF(VLOOKUP(A138,'DB（シナリオ）'!$A$2:$R$217,15,FALSE)="","",VLOOKUP(A138,'DB（シナリオ）'!$A$2:$R$217,15,FALSE))</f>
        <v>両親と3人暮らし</v>
      </c>
      <c r="O138" s="21" t="str">
        <f>IF(VLOOKUP(A138,'DB（シナリオ）'!$A$2:$R$217,16,FALSE)="","",VLOOKUP(A138,'DB（シナリオ）'!$A$2:$R$217,16,FALSE))</f>
        <v>両親とも無事だが、住んでいるアパートの損傷が激しく、しばらく住めそうにない。</v>
      </c>
      <c r="P138" s="21" t="str">
        <f>IF(VLOOKUP(A138,'DB（シナリオ）'!$A$2:$R$217,17,FALSE)="","",VLOOKUP(A138,'DB（シナリオ）'!$A$2:$R$217,17,FALSE))</f>
        <v/>
      </c>
      <c r="Q138" s="26" t="str">
        <f>IF(VLOOKUP(A138,'DB（シナリオ）'!$A$2:$R$217,18,FALSE)="","",VLOOKUP(A138,'DB（シナリオ）'!$A$2:$R$217,18,FALSE))</f>
        <v>父(75)は重度の認知症で介護が必要。</v>
      </c>
    </row>
    <row r="139" spans="1:17" ht="56.25" customHeight="1" x14ac:dyDescent="0.2">
      <c r="A139" s="21">
        <f t="shared" si="2"/>
        <v>238</v>
      </c>
      <c r="B139" s="21" t="str">
        <f>IF(VLOOKUP(A139,'DB（シナリオ）'!$A$2:$R$217,2,FALSE)="","",VLOOKUP(A139,'DB（シナリオ）'!$A$2:$R$217,2,FALSE))</f>
        <v>技術部</v>
      </c>
      <c r="C139" s="22" t="str">
        <f>IF(VLOOKUP(A139,'DB（シナリオ）'!$A$2:$R$217,3,FALSE)="","",VLOOKUP(A139,'DB（シナリオ）'!$A$2:$R$217,3,FALSE))</f>
        <v>技術１課</v>
      </c>
      <c r="D139" s="21" t="str">
        <f>IF(VLOOKUP(A139,'DB（シナリオ）'!$A$2:$R$217,4,FALSE)="","",VLOOKUP(A139,'DB（シナリオ）'!$A$2:$R$217,4,FALSE))</f>
        <v/>
      </c>
      <c r="E139" s="22" t="str">
        <f>IF(VLOOKUP(A139,'DB（シナリオ）'!$A$2:$R$217,5,FALSE)="","",VLOOKUP(A139,'DB（シナリオ）'!$A$2:$R$217,5,FALSE))</f>
        <v>安田</v>
      </c>
      <c r="F139" s="22" t="str">
        <f>IF(VLOOKUP(A139,'DB（シナリオ）'!$A$2:$R$217,6,FALSE)="","",VLOOKUP(A139,'DB（シナリオ）'!$A$2:$R$217,6,FALSE))</f>
        <v>女</v>
      </c>
      <c r="G139" s="22">
        <f>IF(VLOOKUP(A139,'DB（シナリオ）'!$A$2:$R$217,7,FALSE)="","",VLOOKUP(A139,'DB（シナリオ）'!$A$2:$R$217,7,FALSE))</f>
        <v>31</v>
      </c>
      <c r="H139" s="45" t="s">
        <v>1689</v>
      </c>
      <c r="I139" s="21" t="str">
        <f>IF(VLOOKUP(A139,'DB（シナリオ）'!$A$2:$R$217,9,FALSE)="","",VLOOKUP(A139,'DB（シナリオ）'!$A$2:$R$217,9,FALSE))</f>
        <v/>
      </c>
      <c r="J139" s="22" t="s">
        <v>1692</v>
      </c>
      <c r="K139" s="21" t="str">
        <f>IF(VLOOKUP(A139,'DB（シナリオ）'!$A$2:$R$217,11,FALSE)="","",VLOOKUP(A139,'DB（シナリオ）'!$A$2:$R$217,11,FALSE))</f>
        <v>はまべ市</v>
      </c>
      <c r="L139" s="21" t="str">
        <f>IF(VLOOKUP(A139,'DB（シナリオ）'!$A$2:$R$217,12,FALSE)="","",VLOOKUP(A139,'DB（シナリオ）'!$A$2:$R$217,12,FALSE))</f>
        <v>東西線かぶと駅</v>
      </c>
      <c r="M139" s="21">
        <f>IF(VLOOKUP(A139,'DB（シナリオ）'!$A$2:$R$217,13,FALSE)="","",VLOOKUP(A139,'DB（シナリオ）'!$A$2:$R$217,13,FALSE))</f>
        <v>30</v>
      </c>
      <c r="N139" s="21" t="str">
        <f>IF(VLOOKUP(A139,'DB（シナリオ）'!$A$2:$R$217,15,FALSE)="","",VLOOKUP(A139,'DB（シナリオ）'!$A$2:$R$217,15,FALSE))</f>
        <v>夫</v>
      </c>
      <c r="O139" s="21" t="str">
        <f>IF(VLOOKUP(A139,'DB（シナリオ）'!$A$2:$R$217,16,FALSE)="","",VLOOKUP(A139,'DB（シナリオ）'!$A$2:$R$217,16,FALSE))</f>
        <v>無事</v>
      </c>
      <c r="P139" s="21" t="str">
        <f>IF(VLOOKUP(A139,'DB（シナリオ）'!$A$2:$R$217,17,FALSE)="","",VLOOKUP(A139,'DB（シナリオ）'!$A$2:$R$217,17,FALSE))</f>
        <v/>
      </c>
      <c r="Q139" s="26" t="str">
        <f>IF(VLOOKUP(A139,'DB（シナリオ）'!$A$2:$R$217,18,FALSE)="","",VLOOKUP(A139,'DB（シナリオ）'!$A$2:$R$217,18,FALSE))</f>
        <v/>
      </c>
    </row>
    <row r="140" spans="1:17" ht="56.25" customHeight="1" x14ac:dyDescent="0.2">
      <c r="A140" s="21">
        <f t="shared" si="2"/>
        <v>239</v>
      </c>
      <c r="B140" s="21" t="str">
        <f>IF(VLOOKUP(A140,'DB（シナリオ）'!$A$2:$R$217,2,FALSE)="","",VLOOKUP(A140,'DB（シナリオ）'!$A$2:$R$217,2,FALSE))</f>
        <v>技術部</v>
      </c>
      <c r="C140" s="22" t="str">
        <f>IF(VLOOKUP(A140,'DB（シナリオ）'!$A$2:$R$217,3,FALSE)="","",VLOOKUP(A140,'DB（シナリオ）'!$A$2:$R$217,3,FALSE))</f>
        <v>技術１課</v>
      </c>
      <c r="D140" s="21" t="str">
        <f>IF(VLOOKUP(A140,'DB（シナリオ）'!$A$2:$R$217,4,FALSE)="","",VLOOKUP(A140,'DB（シナリオ）'!$A$2:$R$217,4,FALSE))</f>
        <v>CAD担当（契約社員）</v>
      </c>
      <c r="E140" s="22" t="str">
        <f>IF(VLOOKUP(A140,'DB（シナリオ）'!$A$2:$R$217,5,FALSE)="","",VLOOKUP(A140,'DB（シナリオ）'!$A$2:$R$217,5,FALSE))</f>
        <v>中田</v>
      </c>
      <c r="F140" s="22" t="str">
        <f>IF(VLOOKUP(A140,'DB（シナリオ）'!$A$2:$R$217,6,FALSE)="","",VLOOKUP(A140,'DB（シナリオ）'!$A$2:$R$217,6,FALSE))</f>
        <v>女</v>
      </c>
      <c r="G140" s="22">
        <f>IF(VLOOKUP(A140,'DB（シナリオ）'!$A$2:$R$217,7,FALSE)="","",VLOOKUP(A140,'DB（シナリオ）'!$A$2:$R$217,7,FALSE))</f>
        <v>30</v>
      </c>
      <c r="H140" s="45" t="str">
        <f>IF(VLOOKUP(A140,'DB（シナリオ）'!$A$2:$R$217,8,FALSE)="","",VLOOKUP(A140,'DB（シナリオ）'!$A$2:$R$217,8,FALSE))</f>
        <v>在館</v>
      </c>
      <c r="I140" s="21" t="str">
        <f>IF(VLOOKUP(A140,'DB（シナリオ）'!$A$2:$R$217,9,FALSE)="","",VLOOKUP(A140,'DB（シナリオ）'!$A$2:$R$217,9,FALSE))</f>
        <v/>
      </c>
      <c r="J140" s="22" t="str">
        <f>IF(VLOOKUP(A140,'DB（シナリオ）'!$A$2:$R$217,10,FALSE)="","",VLOOKUP(A140,'DB（シナリオ）'!$A$2:$R$217,10,FALSE))</f>
        <v>社内におり、無事</v>
      </c>
      <c r="K140" s="21" t="str">
        <f>IF(VLOOKUP(A140,'DB（シナリオ）'!$A$2:$R$217,11,FALSE)="","",VLOOKUP(A140,'DB（シナリオ）'!$A$2:$R$217,11,FALSE))</f>
        <v>ひがしの市</v>
      </c>
      <c r="L140" s="21" t="str">
        <f>IF(VLOOKUP(A140,'DB（シナリオ）'!$A$2:$R$217,12,FALSE)="","",VLOOKUP(A140,'DB（シナリオ）'!$A$2:$R$217,12,FALSE))</f>
        <v>東西線シカ駅</v>
      </c>
      <c r="M140" s="21">
        <f>IF(VLOOKUP(A140,'DB（シナリオ）'!$A$2:$R$217,13,FALSE)="","",VLOOKUP(A140,'DB（シナリオ）'!$A$2:$R$217,13,FALSE))</f>
        <v>18</v>
      </c>
      <c r="N140" s="21" t="str">
        <f>IF(VLOOKUP(A140,'DB（シナリオ）'!$A$2:$R$217,15,FALSE)="","",VLOOKUP(A140,'DB（シナリオ）'!$A$2:$R$217,15,FALSE))</f>
        <v>夫、娘(8歳）</v>
      </c>
      <c r="O140" s="21" t="str">
        <f>IF(VLOOKUP(A140,'DB（シナリオ）'!$A$2:$R$217,16,FALSE)="","",VLOOKUP(A140,'DB（シナリオ）'!$A$2:$R$217,16,FALSE))</f>
        <v>全員無事</v>
      </c>
      <c r="P140" s="21" t="str">
        <f>IF(VLOOKUP(A140,'DB（シナリオ）'!$A$2:$R$217,17,FALSE)="","",VLOOKUP(A140,'DB（シナリオ）'!$A$2:$R$217,17,FALSE))</f>
        <v/>
      </c>
      <c r="Q140" s="26" t="str">
        <f>IF(VLOOKUP(A140,'DB（シナリオ）'!$A$2:$R$217,18,FALSE)="","",VLOOKUP(A140,'DB（シナリオ）'!$A$2:$R$217,18,FALSE))</f>
        <v/>
      </c>
    </row>
    <row r="141" spans="1:17" ht="56.25" customHeight="1" x14ac:dyDescent="0.2">
      <c r="A141" s="21">
        <f t="shared" si="2"/>
        <v>240</v>
      </c>
      <c r="B141" s="21" t="str">
        <f>IF(VLOOKUP(A141,'DB（シナリオ）'!$A$2:$R$217,2,FALSE)="","",VLOOKUP(A141,'DB（シナリオ）'!$A$2:$R$217,2,FALSE))</f>
        <v>技術部</v>
      </c>
      <c r="C141" s="22" t="str">
        <f>IF(VLOOKUP(A141,'DB（シナリオ）'!$A$2:$R$217,3,FALSE)="","",VLOOKUP(A141,'DB（シナリオ）'!$A$2:$R$217,3,FALSE))</f>
        <v>技術１課</v>
      </c>
      <c r="D141" s="21" t="str">
        <f>IF(VLOOKUP(A141,'DB（シナリオ）'!$A$2:$R$217,4,FALSE)="","",VLOOKUP(A141,'DB（シナリオ）'!$A$2:$R$217,4,FALSE))</f>
        <v>CAD担当（契約社員）</v>
      </c>
      <c r="E141" s="22" t="str">
        <f>IF(VLOOKUP(A141,'DB（シナリオ）'!$A$2:$R$217,5,FALSE)="","",VLOOKUP(A141,'DB（シナリオ）'!$A$2:$R$217,5,FALSE))</f>
        <v>川口</v>
      </c>
      <c r="F141" s="22" t="str">
        <f>IF(VLOOKUP(A141,'DB（シナリオ）'!$A$2:$R$217,6,FALSE)="","",VLOOKUP(A141,'DB（シナリオ）'!$A$2:$R$217,6,FALSE))</f>
        <v>男</v>
      </c>
      <c r="G141" s="22">
        <f>IF(VLOOKUP(A141,'DB（シナリオ）'!$A$2:$R$217,7,FALSE)="","",VLOOKUP(A141,'DB（シナリオ）'!$A$2:$R$217,7,FALSE))</f>
        <v>34</v>
      </c>
      <c r="H141" s="45" t="str">
        <f>IF(VLOOKUP(A141,'DB（シナリオ）'!$A$2:$R$217,8,FALSE)="","",VLOOKUP(A141,'DB（シナリオ）'!$A$2:$R$217,8,FALSE))</f>
        <v>在館</v>
      </c>
      <c r="I141" s="21" t="str">
        <f>IF(VLOOKUP(A141,'DB（シナリオ）'!$A$2:$R$217,9,FALSE)="","",VLOOKUP(A141,'DB（シナリオ）'!$A$2:$R$217,9,FALSE))</f>
        <v/>
      </c>
      <c r="J141" s="22" t="str">
        <f>IF(VLOOKUP(A141,'DB（シナリオ）'!$A$2:$R$217,10,FALSE)="","",VLOOKUP(A141,'DB（シナリオ）'!$A$2:$R$217,10,FALSE))</f>
        <v>社内におり、無事</v>
      </c>
      <c r="K141" s="21" t="str">
        <f>IF(VLOOKUP(A141,'DB（シナリオ）'!$A$2:$R$217,11,FALSE)="","",VLOOKUP(A141,'DB（シナリオ）'!$A$2:$R$217,11,FALSE))</f>
        <v>はまべ市</v>
      </c>
      <c r="L141" s="21" t="str">
        <f>IF(VLOOKUP(A141,'DB（シナリオ）'!$A$2:$R$217,12,FALSE)="","",VLOOKUP(A141,'DB（シナリオ）'!$A$2:$R$217,12,FALSE))</f>
        <v>東西線かぶと駅</v>
      </c>
      <c r="M141" s="21">
        <f>IF(VLOOKUP(A141,'DB（シナリオ）'!$A$2:$R$217,13,FALSE)="","",VLOOKUP(A141,'DB（シナリオ）'!$A$2:$R$217,13,FALSE))</f>
        <v>30</v>
      </c>
      <c r="N141" s="21" t="str">
        <f>IF(VLOOKUP(A141,'DB（シナリオ）'!$A$2:$R$217,15,FALSE)="","",VLOOKUP(A141,'DB（シナリオ）'!$A$2:$R$217,15,FALSE))</f>
        <v>独身、一人暮らし</v>
      </c>
      <c r="O141" s="21" t="str">
        <f>IF(VLOOKUP(A141,'DB（シナリオ）'!$A$2:$R$217,16,FALSE)="","",VLOOKUP(A141,'DB（シナリオ）'!$A$2:$R$217,16,FALSE))</f>
        <v/>
      </c>
      <c r="P141" s="21" t="str">
        <f>IF(VLOOKUP(A141,'DB（シナリオ）'!$A$2:$R$217,17,FALSE)="","",VLOOKUP(A141,'DB（シナリオ）'!$A$2:$R$217,17,FALSE))</f>
        <v/>
      </c>
      <c r="Q141" s="26" t="str">
        <f>IF(VLOOKUP(A141,'DB（シナリオ）'!$A$2:$R$217,18,FALSE)="","",VLOOKUP(A141,'DB（シナリオ）'!$A$2:$R$217,18,FALSE))</f>
        <v/>
      </c>
    </row>
    <row r="142" spans="1:17" ht="56.25" customHeight="1" x14ac:dyDescent="0.2">
      <c r="A142" s="21">
        <f t="shared" si="2"/>
        <v>241</v>
      </c>
      <c r="B142" s="21" t="str">
        <f>IF(VLOOKUP(A142,'DB（シナリオ）'!$A$2:$R$217,2,FALSE)="","",VLOOKUP(A142,'DB（シナリオ）'!$A$2:$R$217,2,FALSE))</f>
        <v>技術部</v>
      </c>
      <c r="C142" s="22" t="str">
        <f>IF(VLOOKUP(A142,'DB（シナリオ）'!$A$2:$R$217,3,FALSE)="","",VLOOKUP(A142,'DB（シナリオ）'!$A$2:$R$217,3,FALSE))</f>
        <v>技術１課</v>
      </c>
      <c r="D142" s="21" t="str">
        <f>IF(VLOOKUP(A142,'DB（シナリオ）'!$A$2:$R$217,4,FALSE)="","",VLOOKUP(A142,'DB（シナリオ）'!$A$2:$R$217,4,FALSE))</f>
        <v>CAD担当（契約社員）</v>
      </c>
      <c r="E142" s="22" t="str">
        <f>IF(VLOOKUP(A142,'DB（シナリオ）'!$A$2:$R$217,5,FALSE)="","",VLOOKUP(A142,'DB（シナリオ）'!$A$2:$R$217,5,FALSE))</f>
        <v>平田</v>
      </c>
      <c r="F142" s="22" t="str">
        <f>IF(VLOOKUP(A142,'DB（シナリオ）'!$A$2:$R$217,6,FALSE)="","",VLOOKUP(A142,'DB（シナリオ）'!$A$2:$R$217,6,FALSE))</f>
        <v>女</v>
      </c>
      <c r="G142" s="22">
        <f>IF(VLOOKUP(A142,'DB（シナリオ）'!$A$2:$R$217,7,FALSE)="","",VLOOKUP(A142,'DB（シナリオ）'!$A$2:$R$217,7,FALSE))</f>
        <v>31</v>
      </c>
      <c r="H142" s="45" t="s">
        <v>1689</v>
      </c>
      <c r="I142" s="21" t="str">
        <f>IF(VLOOKUP(A142,'DB（シナリオ）'!$A$2:$R$217,9,FALSE)="","",VLOOKUP(A142,'DB（シナリオ）'!$A$2:$R$217,9,FALSE))</f>
        <v>妊婦６か月</v>
      </c>
      <c r="J142" s="22" t="s">
        <v>1690</v>
      </c>
      <c r="K142" s="21" t="str">
        <f>IF(VLOOKUP(A142,'DB（シナリオ）'!$A$2:$R$217,11,FALSE)="","",VLOOKUP(A142,'DB（シナリオ）'!$A$2:$R$217,11,FALSE))</f>
        <v>ひがしの市</v>
      </c>
      <c r="L142" s="21" t="str">
        <f>IF(VLOOKUP(A142,'DB（シナリオ）'!$A$2:$R$217,12,FALSE)="","",VLOOKUP(A142,'DB（シナリオ）'!$A$2:$R$217,12,FALSE))</f>
        <v>南北線リンゴ駅</v>
      </c>
      <c r="M142" s="21">
        <f>IF(VLOOKUP(A142,'DB（シナリオ）'!$A$2:$R$217,13,FALSE)="","",VLOOKUP(A142,'DB（シナリオ）'!$A$2:$R$217,13,FALSE))</f>
        <v>12</v>
      </c>
      <c r="N142" s="21" t="str">
        <f>IF(VLOOKUP(A142,'DB（シナリオ）'!$A$2:$R$217,15,FALSE)="","",VLOOKUP(A142,'DB（シナリオ）'!$A$2:$R$217,15,FALSE))</f>
        <v>父(70歳）と同居</v>
      </c>
      <c r="O142" s="21" t="str">
        <f>IF(VLOOKUP(A142,'DB（シナリオ）'!$A$2:$R$217,16,FALSE)="","",VLOOKUP(A142,'DB（シナリオ）'!$A$2:$R$217,16,FALSE))</f>
        <v>無事</v>
      </c>
      <c r="P142" s="21" t="str">
        <f>IF(VLOOKUP(A142,'DB（シナリオ）'!$A$2:$R$217,17,FALSE)="","",VLOOKUP(A142,'DB（シナリオ）'!$A$2:$R$217,17,FALSE))</f>
        <v/>
      </c>
      <c r="Q142" s="26" t="str">
        <f>IF(VLOOKUP(A142,'DB（シナリオ）'!$A$2:$R$217,18,FALSE)="","",VLOOKUP(A142,'DB（シナリオ）'!$A$2:$R$217,18,FALSE))</f>
        <v/>
      </c>
    </row>
    <row r="143" spans="1:17" ht="56.25" customHeight="1" x14ac:dyDescent="0.2">
      <c r="A143" s="21">
        <f t="shared" si="2"/>
        <v>242</v>
      </c>
      <c r="B143" s="21" t="str">
        <f>IF(VLOOKUP(A143,'DB（シナリオ）'!$A$2:$R$217,2,FALSE)="","",VLOOKUP(A143,'DB（シナリオ）'!$A$2:$R$217,2,FALSE))</f>
        <v>技術部</v>
      </c>
      <c r="C143" s="22" t="str">
        <f>IF(VLOOKUP(A143,'DB（シナリオ）'!$A$2:$R$217,3,FALSE)="","",VLOOKUP(A143,'DB（シナリオ）'!$A$2:$R$217,3,FALSE))</f>
        <v>技術１課</v>
      </c>
      <c r="D143" s="21" t="str">
        <f>IF(VLOOKUP(A143,'DB（シナリオ）'!$A$2:$R$217,4,FALSE)="","",VLOOKUP(A143,'DB（シナリオ）'!$A$2:$R$217,4,FALSE))</f>
        <v>CAD担当（契約社員）</v>
      </c>
      <c r="E143" s="22" t="str">
        <f>IF(VLOOKUP(A143,'DB（シナリオ）'!$A$2:$R$217,5,FALSE)="","",VLOOKUP(A143,'DB（シナリオ）'!$A$2:$R$217,5,FALSE))</f>
        <v>川崎</v>
      </c>
      <c r="F143" s="22" t="str">
        <f>IF(VLOOKUP(A143,'DB（シナリオ）'!$A$2:$R$217,6,FALSE)="","",VLOOKUP(A143,'DB（シナリオ）'!$A$2:$R$217,6,FALSE))</f>
        <v>女</v>
      </c>
      <c r="G143" s="22">
        <f>IF(VLOOKUP(A143,'DB（シナリオ）'!$A$2:$R$217,7,FALSE)="","",VLOOKUP(A143,'DB（シナリオ）'!$A$2:$R$217,7,FALSE))</f>
        <v>22</v>
      </c>
      <c r="H143" s="45" t="str">
        <f>IF(VLOOKUP(A143,'DB（シナリオ）'!$A$2:$R$217,8,FALSE)="","",VLOOKUP(A143,'DB（シナリオ）'!$A$2:$R$217,8,FALSE))</f>
        <v>在館</v>
      </c>
      <c r="I143" s="21" t="str">
        <f>IF(VLOOKUP(A143,'DB（シナリオ）'!$A$2:$R$217,9,FALSE)="","",VLOOKUP(A143,'DB（シナリオ）'!$A$2:$R$217,9,FALSE))</f>
        <v/>
      </c>
      <c r="J143" s="22" t="str">
        <f>IF(VLOOKUP(A143,'DB（シナリオ）'!$A$2:$R$217,10,FALSE)="","",VLOOKUP(A143,'DB（シナリオ）'!$A$2:$R$217,10,FALSE))</f>
        <v>社内におり、無事</v>
      </c>
      <c r="K143" s="21" t="str">
        <f>IF(VLOOKUP(A143,'DB（シナリオ）'!$A$2:$R$217,11,FALSE)="","",VLOOKUP(A143,'DB（シナリオ）'!$A$2:$R$217,11,FALSE))</f>
        <v>ひがしの市</v>
      </c>
      <c r="L143" s="21" t="str">
        <f>IF(VLOOKUP(A143,'DB（シナリオ）'!$A$2:$R$217,12,FALSE)="","",VLOOKUP(A143,'DB（シナリオ）'!$A$2:$R$217,12,FALSE))</f>
        <v>南北線ミカン駅</v>
      </c>
      <c r="M143" s="21">
        <f>IF(VLOOKUP(A143,'DB（シナリオ）'!$A$2:$R$217,13,FALSE)="","",VLOOKUP(A143,'DB（シナリオ）'!$A$2:$R$217,13,FALSE))</f>
        <v>8</v>
      </c>
      <c r="N143" s="21" t="str">
        <f>IF(VLOOKUP(A143,'DB（シナリオ）'!$A$2:$R$217,15,FALSE)="","",VLOOKUP(A143,'DB（シナリオ）'!$A$2:$R$217,15,FALSE))</f>
        <v>独身、一人暮らし</v>
      </c>
      <c r="O143" s="21" t="str">
        <f>IF(VLOOKUP(A143,'DB（シナリオ）'!$A$2:$R$217,16,FALSE)="","",VLOOKUP(A143,'DB（シナリオ）'!$A$2:$R$217,16,FALSE))</f>
        <v/>
      </c>
      <c r="P143" s="21" t="str">
        <f>IF(VLOOKUP(A143,'DB（シナリオ）'!$A$2:$R$217,17,FALSE)="","",VLOOKUP(A143,'DB（シナリオ）'!$A$2:$R$217,17,FALSE))</f>
        <v/>
      </c>
      <c r="Q143" s="26" t="str">
        <f>IF(VLOOKUP(A143,'DB（シナリオ）'!$A$2:$R$217,18,FALSE)="","",VLOOKUP(A143,'DB（シナリオ）'!$A$2:$R$217,18,FALSE))</f>
        <v/>
      </c>
    </row>
    <row r="144" spans="1:17" ht="56.25" customHeight="1" x14ac:dyDescent="0.2">
      <c r="A144" s="21">
        <f t="shared" si="2"/>
        <v>243</v>
      </c>
      <c r="B144" s="21" t="str">
        <f>IF(VLOOKUP(A144,'DB（シナリオ）'!$A$2:$R$217,2,FALSE)="","",VLOOKUP(A144,'DB（シナリオ）'!$A$2:$R$217,2,FALSE))</f>
        <v>技術部</v>
      </c>
      <c r="C144" s="22" t="str">
        <f>IF(VLOOKUP(A144,'DB（シナリオ）'!$A$2:$R$217,3,FALSE)="","",VLOOKUP(A144,'DB（シナリオ）'!$A$2:$R$217,3,FALSE))</f>
        <v>技術２課</v>
      </c>
      <c r="D144" s="21" t="str">
        <f>IF(VLOOKUP(A144,'DB（シナリオ）'!$A$2:$R$217,4,FALSE)="","",VLOOKUP(A144,'DB（シナリオ）'!$A$2:$R$217,4,FALSE))</f>
        <v>課長</v>
      </c>
      <c r="E144" s="22" t="str">
        <f>IF(VLOOKUP(A144,'DB（シナリオ）'!$A$2:$R$217,5,FALSE)="","",VLOOKUP(A144,'DB（シナリオ）'!$A$2:$R$217,5,FALSE))</f>
        <v>東</v>
      </c>
      <c r="F144" s="22" t="str">
        <f>IF(VLOOKUP(A144,'DB（シナリオ）'!$A$2:$R$217,6,FALSE)="","",VLOOKUP(A144,'DB（シナリオ）'!$A$2:$R$217,6,FALSE))</f>
        <v>男</v>
      </c>
      <c r="G144" s="22">
        <f>IF(VLOOKUP(A144,'DB（シナリオ）'!$A$2:$R$217,7,FALSE)="","",VLOOKUP(A144,'DB（シナリオ）'!$A$2:$R$217,7,FALSE))</f>
        <v>30</v>
      </c>
      <c r="H144" s="45" t="str">
        <f>IF(VLOOKUP(A144,'DB（シナリオ）'!$A$2:$R$217,8,FALSE)="","",VLOOKUP(A144,'DB（シナリオ）'!$A$2:$R$217,8,FALSE))</f>
        <v>在館</v>
      </c>
      <c r="I144" s="21" t="str">
        <f>IF(VLOOKUP(A144,'DB（シナリオ）'!$A$2:$R$217,9,FALSE)="","",VLOOKUP(A144,'DB（シナリオ）'!$A$2:$R$217,9,FALSE))</f>
        <v/>
      </c>
      <c r="J144" s="22" t="str">
        <f>IF(VLOOKUP(A144,'DB（シナリオ）'!$A$2:$R$217,10,FALSE)="","",VLOOKUP(A144,'DB（シナリオ）'!$A$2:$R$217,10,FALSE))</f>
        <v>社内におり、無事</v>
      </c>
      <c r="K144" s="21" t="str">
        <f>IF(VLOOKUP(A144,'DB（シナリオ）'!$A$2:$R$217,11,FALSE)="","",VLOOKUP(A144,'DB（シナリオ）'!$A$2:$R$217,11,FALSE))</f>
        <v>にしやま市</v>
      </c>
      <c r="L144" s="21" t="str">
        <f>IF(VLOOKUP(A144,'DB（シナリオ）'!$A$2:$R$217,12,FALSE)="","",VLOOKUP(A144,'DB（シナリオ）'!$A$2:$R$217,12,FALSE))</f>
        <v>東西線かぶと駅</v>
      </c>
      <c r="M144" s="21">
        <f>IF(VLOOKUP(A144,'DB（シナリオ）'!$A$2:$R$217,13,FALSE)="","",VLOOKUP(A144,'DB（シナリオ）'!$A$2:$R$217,13,FALSE))</f>
        <v>30</v>
      </c>
      <c r="N144" s="21" t="str">
        <f>IF(VLOOKUP(A144,'DB（シナリオ）'!$A$2:$R$217,15,FALSE)="","",VLOOKUP(A144,'DB（シナリオ）'!$A$2:$R$217,15,FALSE))</f>
        <v>母(60歳）と同居</v>
      </c>
      <c r="O144" s="21" t="str">
        <f>IF(VLOOKUP(A144,'DB（シナリオ）'!$A$2:$R$217,16,FALSE)="","",VLOOKUP(A144,'DB（シナリオ）'!$A$2:$R$217,16,FALSE))</f>
        <v>無事</v>
      </c>
      <c r="P144" s="21" t="str">
        <f>IF(VLOOKUP(A144,'DB（シナリオ）'!$A$2:$R$217,17,FALSE)="","",VLOOKUP(A144,'DB（シナリオ）'!$A$2:$R$217,17,FALSE))</f>
        <v/>
      </c>
      <c r="Q144" s="26" t="str">
        <f>IF(VLOOKUP(A144,'DB（シナリオ）'!$A$2:$R$217,18,FALSE)="","",VLOOKUP(A144,'DB（シナリオ）'!$A$2:$R$217,18,FALSE))</f>
        <v/>
      </c>
    </row>
    <row r="145" spans="1:17" ht="56.25" customHeight="1" x14ac:dyDescent="0.2">
      <c r="A145" s="21">
        <f t="shared" si="2"/>
        <v>244</v>
      </c>
      <c r="B145" s="21" t="str">
        <f>IF(VLOOKUP(A145,'DB（シナリオ）'!$A$2:$R$217,2,FALSE)="","",VLOOKUP(A145,'DB（シナリオ）'!$A$2:$R$217,2,FALSE))</f>
        <v>技術部</v>
      </c>
      <c r="C145" s="22" t="str">
        <f>IF(VLOOKUP(A145,'DB（シナリオ）'!$A$2:$R$217,3,FALSE)="","",VLOOKUP(A145,'DB（シナリオ）'!$A$2:$R$217,3,FALSE))</f>
        <v>技術２課</v>
      </c>
      <c r="D145" s="21" t="str">
        <f>IF(VLOOKUP(A145,'DB（シナリオ）'!$A$2:$R$217,4,FALSE)="","",VLOOKUP(A145,'DB（シナリオ）'!$A$2:$R$217,4,FALSE))</f>
        <v/>
      </c>
      <c r="E145" s="22" t="str">
        <f>IF(VLOOKUP(A145,'DB（シナリオ）'!$A$2:$R$217,5,FALSE)="","",VLOOKUP(A145,'DB（シナリオ）'!$A$2:$R$217,5,FALSE))</f>
        <v>飯田</v>
      </c>
      <c r="F145" s="22" t="str">
        <f>IF(VLOOKUP(A145,'DB（シナリオ）'!$A$2:$R$217,6,FALSE)="","",VLOOKUP(A145,'DB（シナリオ）'!$A$2:$R$217,6,FALSE))</f>
        <v>男</v>
      </c>
      <c r="G145" s="22">
        <f>IF(VLOOKUP(A145,'DB（シナリオ）'!$A$2:$R$217,7,FALSE)="","",VLOOKUP(A145,'DB（シナリオ）'!$A$2:$R$217,7,FALSE))</f>
        <v>23</v>
      </c>
      <c r="H145" s="45" t="str">
        <f>IF(VLOOKUP(A145,'DB（シナリオ）'!$A$2:$R$217,8,FALSE)="","",VLOOKUP(A145,'DB（シナリオ）'!$A$2:$R$217,8,FALSE))</f>
        <v>在館</v>
      </c>
      <c r="I145" s="21" t="str">
        <f>IF(VLOOKUP(A145,'DB（シナリオ）'!$A$2:$R$217,9,FALSE)="","",VLOOKUP(A145,'DB（シナリオ）'!$A$2:$R$217,9,FALSE))</f>
        <v/>
      </c>
      <c r="J145" s="22" t="str">
        <f>IF(VLOOKUP(A145,'DB（シナリオ）'!$A$2:$R$217,10,FALSE)="","",VLOOKUP(A145,'DB（シナリオ）'!$A$2:$R$217,10,FALSE))</f>
        <v>社内におり、無事</v>
      </c>
      <c r="K145" s="21" t="str">
        <f>IF(VLOOKUP(A145,'DB（シナリオ）'!$A$2:$R$217,11,FALSE)="","",VLOOKUP(A145,'DB（シナリオ）'!$A$2:$R$217,11,FALSE))</f>
        <v>ひがしの市</v>
      </c>
      <c r="L145" s="21" t="str">
        <f>IF(VLOOKUP(A145,'DB（シナリオ）'!$A$2:$R$217,12,FALSE)="","",VLOOKUP(A145,'DB（シナリオ）'!$A$2:$R$217,12,FALSE))</f>
        <v>東西線シカ駅</v>
      </c>
      <c r="M145" s="21">
        <f>IF(VLOOKUP(A145,'DB（シナリオ）'!$A$2:$R$217,13,FALSE)="","",VLOOKUP(A145,'DB（シナリオ）'!$A$2:$R$217,13,FALSE))</f>
        <v>18</v>
      </c>
      <c r="N145" s="21" t="str">
        <f>IF(VLOOKUP(A145,'DB（シナリオ）'!$A$2:$R$217,15,FALSE)="","",VLOOKUP(A145,'DB（シナリオ）'!$A$2:$R$217,15,FALSE))</f>
        <v>独身、一人暮らし</v>
      </c>
      <c r="O145" s="21" t="str">
        <f>IF(VLOOKUP(A145,'DB（シナリオ）'!$A$2:$R$217,16,FALSE)="","",VLOOKUP(A145,'DB（シナリオ）'!$A$2:$R$217,16,FALSE))</f>
        <v/>
      </c>
      <c r="P145" s="21" t="str">
        <f>IF(VLOOKUP(A145,'DB（シナリオ）'!$A$2:$R$217,17,FALSE)="","",VLOOKUP(A145,'DB（シナリオ）'!$A$2:$R$217,17,FALSE))</f>
        <v/>
      </c>
      <c r="Q145" s="26" t="str">
        <f>IF(VLOOKUP(A145,'DB（シナリオ）'!$A$2:$R$217,18,FALSE)="","",VLOOKUP(A145,'DB（シナリオ）'!$A$2:$R$217,18,FALSE))</f>
        <v/>
      </c>
    </row>
    <row r="146" spans="1:17" ht="56.25" customHeight="1" x14ac:dyDescent="0.2">
      <c r="A146" s="21">
        <f t="shared" si="2"/>
        <v>245</v>
      </c>
      <c r="B146" s="21" t="str">
        <f>IF(VLOOKUP(A146,'DB（シナリオ）'!$A$2:$R$217,2,FALSE)="","",VLOOKUP(A146,'DB（シナリオ）'!$A$2:$R$217,2,FALSE))</f>
        <v>技術部</v>
      </c>
      <c r="C146" s="22" t="str">
        <f>IF(VLOOKUP(A146,'DB（シナリオ）'!$A$2:$R$217,3,FALSE)="","",VLOOKUP(A146,'DB（シナリオ）'!$A$2:$R$217,3,FALSE))</f>
        <v>技術２課</v>
      </c>
      <c r="D146" s="21" t="str">
        <f>IF(VLOOKUP(A146,'DB（シナリオ）'!$A$2:$R$217,4,FALSE)="","",VLOOKUP(A146,'DB（シナリオ）'!$A$2:$R$217,4,FALSE))</f>
        <v/>
      </c>
      <c r="E146" s="22" t="str">
        <f>IF(VLOOKUP(A146,'DB（シナリオ）'!$A$2:$R$217,5,FALSE)="","",VLOOKUP(A146,'DB（シナリオ）'!$A$2:$R$217,5,FALSE))</f>
        <v>本田</v>
      </c>
      <c r="F146" s="22" t="str">
        <f>IF(VLOOKUP(A146,'DB（シナリオ）'!$A$2:$R$217,6,FALSE)="","",VLOOKUP(A146,'DB（シナリオ）'!$A$2:$R$217,6,FALSE))</f>
        <v>男</v>
      </c>
      <c r="G146" s="22">
        <f>IF(VLOOKUP(A146,'DB（シナリオ）'!$A$2:$R$217,7,FALSE)="","",VLOOKUP(A146,'DB（シナリオ）'!$A$2:$R$217,7,FALSE))</f>
        <v>27</v>
      </c>
      <c r="H146" s="45" t="s">
        <v>1689</v>
      </c>
      <c r="I146" s="21" t="str">
        <f>IF(VLOOKUP(A146,'DB（シナリオ）'!$A$2:$R$217,9,FALSE)="","",VLOOKUP(A146,'DB（シナリオ）'!$A$2:$R$217,9,FALSE))</f>
        <v/>
      </c>
      <c r="J146" s="22" t="s">
        <v>1696</v>
      </c>
      <c r="K146" s="21" t="str">
        <f>IF(VLOOKUP(A146,'DB（シナリオ）'!$A$2:$R$217,11,FALSE)="","",VLOOKUP(A146,'DB（シナリオ）'!$A$2:$R$217,11,FALSE))</f>
        <v>にしやま市</v>
      </c>
      <c r="L146" s="21" t="str">
        <f>IF(VLOOKUP(A146,'DB（シナリオ）'!$A$2:$R$217,12,FALSE)="","",VLOOKUP(A146,'DB（シナリオ）'!$A$2:$R$217,12,FALSE))</f>
        <v>東西線かぶと駅</v>
      </c>
      <c r="M146" s="21">
        <f>IF(VLOOKUP(A146,'DB（シナリオ）'!$A$2:$R$217,13,FALSE)="","",VLOOKUP(A146,'DB（シナリオ）'!$A$2:$R$217,13,FALSE))</f>
        <v>30</v>
      </c>
      <c r="N146" s="21" t="str">
        <f>IF(VLOOKUP(A146,'DB（シナリオ）'!$A$2:$R$217,15,FALSE)="","",VLOOKUP(A146,'DB（シナリオ）'!$A$2:$R$217,15,FALSE))</f>
        <v>独身、一人暮らし</v>
      </c>
      <c r="O146" s="21" t="str">
        <f>IF(VLOOKUP(A146,'DB（シナリオ）'!$A$2:$R$217,16,FALSE)="","",VLOOKUP(A146,'DB（シナリオ）'!$A$2:$R$217,16,FALSE))</f>
        <v/>
      </c>
      <c r="P146" s="21" t="str">
        <f>IF(VLOOKUP(A146,'DB（シナリオ）'!$A$2:$R$217,17,FALSE)="","",VLOOKUP(A146,'DB（シナリオ）'!$A$2:$R$217,17,FALSE))</f>
        <v/>
      </c>
      <c r="Q146" s="26" t="str">
        <f>IF(VLOOKUP(A146,'DB（シナリオ）'!$A$2:$R$217,18,FALSE)="","",VLOOKUP(A146,'DB（シナリオ）'!$A$2:$R$217,18,FALSE))</f>
        <v/>
      </c>
    </row>
    <row r="147" spans="1:17" ht="56.25" customHeight="1" x14ac:dyDescent="0.2">
      <c r="A147" s="21">
        <f t="shared" si="2"/>
        <v>246</v>
      </c>
      <c r="B147" s="21" t="str">
        <f>IF(VLOOKUP(A147,'DB（シナリオ）'!$A$2:$R$217,2,FALSE)="","",VLOOKUP(A147,'DB（シナリオ）'!$A$2:$R$217,2,FALSE))</f>
        <v>技術部</v>
      </c>
      <c r="C147" s="22" t="str">
        <f>IF(VLOOKUP(A147,'DB（シナリオ）'!$A$2:$R$217,3,FALSE)="","",VLOOKUP(A147,'DB（シナリオ）'!$A$2:$R$217,3,FALSE))</f>
        <v>技術２課</v>
      </c>
      <c r="D147" s="21" t="str">
        <f>IF(VLOOKUP(A147,'DB（シナリオ）'!$A$2:$R$217,4,FALSE)="","",VLOOKUP(A147,'DB（シナリオ）'!$A$2:$R$217,4,FALSE))</f>
        <v/>
      </c>
      <c r="E147" s="22" t="str">
        <f>IF(VLOOKUP(A147,'DB（シナリオ）'!$A$2:$R$217,5,FALSE)="","",VLOOKUP(A147,'DB（シナリオ）'!$A$2:$R$217,5,FALSE))</f>
        <v>久保田</v>
      </c>
      <c r="F147" s="22" t="str">
        <f>IF(VLOOKUP(A147,'DB（シナリオ）'!$A$2:$R$217,6,FALSE)="","",VLOOKUP(A147,'DB（シナリオ）'!$A$2:$R$217,6,FALSE))</f>
        <v>男</v>
      </c>
      <c r="G147" s="22">
        <f>IF(VLOOKUP(A147,'DB（シナリオ）'!$A$2:$R$217,7,FALSE)="","",VLOOKUP(A147,'DB（シナリオ）'!$A$2:$R$217,7,FALSE))</f>
        <v>42</v>
      </c>
      <c r="H147" s="45" t="s">
        <v>1689</v>
      </c>
      <c r="I147" s="21" t="str">
        <f>IF(VLOOKUP(A147,'DB（シナリオ）'!$A$2:$R$217,9,FALSE)="","",VLOOKUP(A147,'DB（シナリオ）'!$A$2:$R$217,9,FALSE))</f>
        <v/>
      </c>
      <c r="J147" s="22" t="s">
        <v>1690</v>
      </c>
      <c r="K147" s="21" t="str">
        <f>IF(VLOOKUP(A147,'DB（シナリオ）'!$A$2:$R$217,11,FALSE)="","",VLOOKUP(A147,'DB（シナリオ）'!$A$2:$R$217,11,FALSE))</f>
        <v>ひがしの市</v>
      </c>
      <c r="L147" s="21" t="str">
        <f>IF(VLOOKUP(A147,'DB（シナリオ）'!$A$2:$R$217,12,FALSE)="","",VLOOKUP(A147,'DB（シナリオ）'!$A$2:$R$217,12,FALSE))</f>
        <v>東西線キツネ駅</v>
      </c>
      <c r="M147" s="21">
        <f>IF(VLOOKUP(A147,'DB（シナリオ）'!$A$2:$R$217,13,FALSE)="","",VLOOKUP(A147,'DB（シナリオ）'!$A$2:$R$217,13,FALSE))</f>
        <v>15</v>
      </c>
      <c r="N147" s="21" t="str">
        <f>IF(VLOOKUP(A147,'DB（シナリオ）'!$A$2:$R$217,15,FALSE)="","",VLOOKUP(A147,'DB（シナリオ）'!$A$2:$R$217,15,FALSE))</f>
        <v>妻、娘(15歳）、息子(13歳)</v>
      </c>
      <c r="O147" s="21" t="str">
        <f>IF(VLOOKUP(A147,'DB（シナリオ）'!$A$2:$R$217,16,FALSE)="","",VLOOKUP(A147,'DB（シナリオ）'!$A$2:$R$217,16,FALSE))</f>
        <v>全員無事</v>
      </c>
      <c r="P147" s="21" t="str">
        <f>IF(VLOOKUP(A147,'DB（シナリオ）'!$A$2:$R$217,17,FALSE)="","",VLOOKUP(A147,'DB（シナリオ）'!$A$2:$R$217,17,FALSE))</f>
        <v/>
      </c>
      <c r="Q147" s="26" t="str">
        <f>IF(VLOOKUP(A147,'DB（シナリオ）'!$A$2:$R$217,18,FALSE)="","",VLOOKUP(A147,'DB（シナリオ）'!$A$2:$R$217,18,FALSE))</f>
        <v/>
      </c>
    </row>
    <row r="148" spans="1:17" ht="56.25" customHeight="1" x14ac:dyDescent="0.2">
      <c r="A148" s="21">
        <f t="shared" si="2"/>
        <v>247</v>
      </c>
      <c r="B148" s="21" t="str">
        <f>IF(VLOOKUP(A148,'DB（シナリオ）'!$A$2:$R$217,2,FALSE)="","",VLOOKUP(A148,'DB（シナリオ）'!$A$2:$R$217,2,FALSE))</f>
        <v>技術部</v>
      </c>
      <c r="C148" s="22" t="str">
        <f>IF(VLOOKUP(A148,'DB（シナリオ）'!$A$2:$R$217,3,FALSE)="","",VLOOKUP(A148,'DB（シナリオ）'!$A$2:$R$217,3,FALSE))</f>
        <v>技術２課</v>
      </c>
      <c r="D148" s="21" t="str">
        <f>IF(VLOOKUP(A148,'DB（シナリオ）'!$A$2:$R$217,4,FALSE)="","",VLOOKUP(A148,'DB（シナリオ）'!$A$2:$R$217,4,FALSE))</f>
        <v/>
      </c>
      <c r="E148" s="22" t="str">
        <f>IF(VLOOKUP(A148,'DB（シナリオ）'!$A$2:$R$217,5,FALSE)="","",VLOOKUP(A148,'DB（シナリオ）'!$A$2:$R$217,5,FALSE))</f>
        <v>吉村</v>
      </c>
      <c r="F148" s="22" t="str">
        <f>IF(VLOOKUP(A148,'DB（シナリオ）'!$A$2:$R$217,6,FALSE)="","",VLOOKUP(A148,'DB（シナリオ）'!$A$2:$R$217,6,FALSE))</f>
        <v>男</v>
      </c>
      <c r="G148" s="22">
        <f>IF(VLOOKUP(A148,'DB（シナリオ）'!$A$2:$R$217,7,FALSE)="","",VLOOKUP(A148,'DB（シナリオ）'!$A$2:$R$217,7,FALSE))</f>
        <v>49</v>
      </c>
      <c r="H148" s="45" t="s">
        <v>1689</v>
      </c>
      <c r="I148" s="21" t="str">
        <f>IF(VLOOKUP(A148,'DB（シナリオ）'!$A$2:$R$217,9,FALSE)="","",VLOOKUP(A148,'DB（シナリオ）'!$A$2:$R$217,9,FALSE))</f>
        <v/>
      </c>
      <c r="J148" s="22" t="s">
        <v>1692</v>
      </c>
      <c r="K148" s="21" t="str">
        <f>IF(VLOOKUP(A148,'DB（シナリオ）'!$A$2:$R$217,11,FALSE)="","",VLOOKUP(A148,'DB（シナリオ）'!$A$2:$R$217,11,FALSE))</f>
        <v>はまべ市</v>
      </c>
      <c r="L148" s="21" t="str">
        <f>IF(VLOOKUP(A148,'DB（シナリオ）'!$A$2:$R$217,12,FALSE)="","",VLOOKUP(A148,'DB（シナリオ）'!$A$2:$R$217,12,FALSE))</f>
        <v>東西線かぶと駅</v>
      </c>
      <c r="M148" s="21">
        <f>IF(VLOOKUP(A148,'DB（シナリオ）'!$A$2:$R$217,13,FALSE)="","",VLOOKUP(A148,'DB（シナリオ）'!$A$2:$R$217,13,FALSE))</f>
        <v>30</v>
      </c>
      <c r="N148" s="21" t="str">
        <f>IF(VLOOKUP(A148,'DB（シナリオ）'!$A$2:$R$217,15,FALSE)="","",VLOOKUP(A148,'DB（シナリオ）'!$A$2:$R$217,15,FALSE))</f>
        <v>妻、娘(18歳）、息子(14歳)</v>
      </c>
      <c r="O148" s="21" t="str">
        <f>IF(VLOOKUP(A148,'DB（シナリオ）'!$A$2:$R$217,16,FALSE)="","",VLOOKUP(A148,'DB（シナリオ）'!$A$2:$R$217,16,FALSE))</f>
        <v>全員無事</v>
      </c>
      <c r="P148" s="21" t="str">
        <f>IF(VLOOKUP(A148,'DB（シナリオ）'!$A$2:$R$217,17,FALSE)="","",VLOOKUP(A148,'DB（シナリオ）'!$A$2:$R$217,17,FALSE))</f>
        <v/>
      </c>
      <c r="Q148" s="26" t="str">
        <f>IF(VLOOKUP(A148,'DB（シナリオ）'!$A$2:$R$217,18,FALSE)="","",VLOOKUP(A148,'DB（シナリオ）'!$A$2:$R$217,18,FALSE))</f>
        <v/>
      </c>
    </row>
    <row r="149" spans="1:17" ht="56.25" customHeight="1" x14ac:dyDescent="0.2">
      <c r="A149" s="21">
        <f t="shared" si="2"/>
        <v>248</v>
      </c>
      <c r="B149" s="21" t="str">
        <f>IF(VLOOKUP(A149,'DB（シナリオ）'!$A$2:$R$217,2,FALSE)="","",VLOOKUP(A149,'DB（シナリオ）'!$A$2:$R$217,2,FALSE))</f>
        <v>技術部</v>
      </c>
      <c r="C149" s="22" t="str">
        <f>IF(VLOOKUP(A149,'DB（シナリオ）'!$A$2:$R$217,3,FALSE)="","",VLOOKUP(A149,'DB（シナリオ）'!$A$2:$R$217,3,FALSE))</f>
        <v>技術２課</v>
      </c>
      <c r="D149" s="21" t="str">
        <f>IF(VLOOKUP(A149,'DB（シナリオ）'!$A$2:$R$217,4,FALSE)="","",VLOOKUP(A149,'DB（シナリオ）'!$A$2:$R$217,4,FALSE))</f>
        <v/>
      </c>
      <c r="E149" s="22" t="str">
        <f>IF(VLOOKUP(A149,'DB（シナリオ）'!$A$2:$R$217,5,FALSE)="","",VLOOKUP(A149,'DB（シナリオ）'!$A$2:$R$217,5,FALSE))</f>
        <v>辻</v>
      </c>
      <c r="F149" s="22" t="str">
        <f>IF(VLOOKUP(A149,'DB（シナリオ）'!$A$2:$R$217,6,FALSE)="","",VLOOKUP(A149,'DB（シナリオ）'!$A$2:$R$217,6,FALSE))</f>
        <v>男</v>
      </c>
      <c r="G149" s="22">
        <f>IF(VLOOKUP(A149,'DB（シナリオ）'!$A$2:$R$217,7,FALSE)="","",VLOOKUP(A149,'DB（シナリオ）'!$A$2:$R$217,7,FALSE))</f>
        <v>34</v>
      </c>
      <c r="H149" s="45" t="s">
        <v>1689</v>
      </c>
      <c r="I149" s="21" t="str">
        <f>IF(VLOOKUP(A149,'DB（シナリオ）'!$A$2:$R$217,9,FALSE)="","",VLOOKUP(A149,'DB（シナリオ）'!$A$2:$R$217,9,FALSE))</f>
        <v/>
      </c>
      <c r="J149" s="22" t="s">
        <v>1690</v>
      </c>
      <c r="K149" s="21" t="str">
        <f>IF(VLOOKUP(A149,'DB（シナリオ）'!$A$2:$R$217,11,FALSE)="","",VLOOKUP(A149,'DB（シナリオ）'!$A$2:$R$217,11,FALSE))</f>
        <v>ひがしの市</v>
      </c>
      <c r="L149" s="21" t="str">
        <f>IF(VLOOKUP(A149,'DB（シナリオ）'!$A$2:$R$217,12,FALSE)="","",VLOOKUP(A149,'DB（シナリオ）'!$A$2:$R$217,12,FALSE))</f>
        <v>東西線ウサギ駅</v>
      </c>
      <c r="M149" s="21">
        <f>IF(VLOOKUP(A149,'DB（シナリオ）'!$A$2:$R$217,13,FALSE)="","",VLOOKUP(A149,'DB（シナリオ）'!$A$2:$R$217,13,FALSE))</f>
        <v>10</v>
      </c>
      <c r="N149" s="21" t="str">
        <f>IF(VLOOKUP(A149,'DB（シナリオ）'!$A$2:$R$217,15,FALSE)="","",VLOOKUP(A149,'DB（シナリオ）'!$A$2:$R$217,15,FALSE))</f>
        <v>妻、娘(10歳）、息子(5歳)</v>
      </c>
      <c r="O149" s="21" t="str">
        <f>IF(VLOOKUP(A149,'DB（シナリオ）'!$A$2:$R$217,16,FALSE)="","",VLOOKUP(A149,'DB（シナリオ）'!$A$2:$R$217,16,FALSE))</f>
        <v>全員無事</v>
      </c>
      <c r="P149" s="21" t="str">
        <f>IF(VLOOKUP(A149,'DB（シナリオ）'!$A$2:$R$217,17,FALSE)="","",VLOOKUP(A149,'DB（シナリオ）'!$A$2:$R$217,17,FALSE))</f>
        <v/>
      </c>
      <c r="Q149" s="26" t="str">
        <f>IF(VLOOKUP(A149,'DB（シナリオ）'!$A$2:$R$217,18,FALSE)="","",VLOOKUP(A149,'DB（シナリオ）'!$A$2:$R$217,18,FALSE))</f>
        <v/>
      </c>
    </row>
    <row r="150" spans="1:17" ht="56.25" customHeight="1" x14ac:dyDescent="0.2">
      <c r="A150" s="21">
        <f t="shared" si="2"/>
        <v>249</v>
      </c>
      <c r="B150" s="21" t="str">
        <f>IF(VLOOKUP(A150,'DB（シナリオ）'!$A$2:$R$217,2,FALSE)="","",VLOOKUP(A150,'DB（シナリオ）'!$A$2:$R$217,2,FALSE))</f>
        <v>技術部</v>
      </c>
      <c r="C150" s="22" t="str">
        <f>IF(VLOOKUP(A150,'DB（シナリオ）'!$A$2:$R$217,3,FALSE)="","",VLOOKUP(A150,'DB（シナリオ）'!$A$2:$R$217,3,FALSE))</f>
        <v>技術２課</v>
      </c>
      <c r="D150" s="21" t="str">
        <f>IF(VLOOKUP(A150,'DB（シナリオ）'!$A$2:$R$217,4,FALSE)="","",VLOOKUP(A150,'DB（シナリオ）'!$A$2:$R$217,4,FALSE))</f>
        <v/>
      </c>
      <c r="E150" s="22" t="str">
        <f>IF(VLOOKUP(A150,'DB（シナリオ）'!$A$2:$R$217,5,FALSE)="","",VLOOKUP(A150,'DB（シナリオ）'!$A$2:$R$217,5,FALSE))</f>
        <v>関</v>
      </c>
      <c r="F150" s="22" t="str">
        <f>IF(VLOOKUP(A150,'DB（シナリオ）'!$A$2:$R$217,6,FALSE)="","",VLOOKUP(A150,'DB（シナリオ）'!$A$2:$R$217,6,FALSE))</f>
        <v>男</v>
      </c>
      <c r="G150" s="22">
        <f>IF(VLOOKUP(A150,'DB（シナリオ）'!$A$2:$R$217,7,FALSE)="","",VLOOKUP(A150,'DB（シナリオ）'!$A$2:$R$217,7,FALSE))</f>
        <v>44</v>
      </c>
      <c r="H150" s="45" t="s">
        <v>1689</v>
      </c>
      <c r="I150" s="21" t="str">
        <f>IF(VLOOKUP(A150,'DB（シナリオ）'!$A$2:$R$217,9,FALSE)="","",VLOOKUP(A150,'DB（シナリオ）'!$A$2:$R$217,9,FALSE))</f>
        <v/>
      </c>
      <c r="J150" s="22" t="s">
        <v>1690</v>
      </c>
      <c r="K150" s="21" t="str">
        <f>IF(VLOOKUP(A150,'DB（シナリオ）'!$A$2:$R$217,11,FALSE)="","",VLOOKUP(A150,'DB（シナリオ）'!$A$2:$R$217,11,FALSE))</f>
        <v>ひがしの市</v>
      </c>
      <c r="L150" s="21" t="str">
        <f>IF(VLOOKUP(A150,'DB（シナリオ）'!$A$2:$R$217,12,FALSE)="","",VLOOKUP(A150,'DB（シナリオ）'!$A$2:$R$217,12,FALSE))</f>
        <v>東西線キツネ駅</v>
      </c>
      <c r="M150" s="21">
        <f>IF(VLOOKUP(A150,'DB（シナリオ）'!$A$2:$R$217,13,FALSE)="","",VLOOKUP(A150,'DB（シナリオ）'!$A$2:$R$217,13,FALSE))</f>
        <v>15</v>
      </c>
      <c r="N150" s="21" t="str">
        <f>IF(VLOOKUP(A150,'DB（シナリオ）'!$A$2:$R$217,15,FALSE)="","",VLOOKUP(A150,'DB（シナリオ）'!$A$2:$R$217,15,FALSE))</f>
        <v>妻、娘(14歳）、息子(10歳)</v>
      </c>
      <c r="O150" s="21" t="str">
        <f>IF(VLOOKUP(A150,'DB（シナリオ）'!$A$2:$R$217,16,FALSE)="","",VLOOKUP(A150,'DB（シナリオ）'!$A$2:$R$217,16,FALSE))</f>
        <v>全員無事</v>
      </c>
      <c r="P150" s="21" t="str">
        <f>IF(VLOOKUP(A150,'DB（シナリオ）'!$A$2:$R$217,17,FALSE)="","",VLOOKUP(A150,'DB（シナリオ）'!$A$2:$R$217,17,FALSE))</f>
        <v/>
      </c>
      <c r="Q150" s="26" t="str">
        <f>IF(VLOOKUP(A150,'DB（シナリオ）'!$A$2:$R$217,18,FALSE)="","",VLOOKUP(A150,'DB（シナリオ）'!$A$2:$R$217,18,FALSE))</f>
        <v/>
      </c>
    </row>
    <row r="151" spans="1:17" ht="56.25" customHeight="1" x14ac:dyDescent="0.2">
      <c r="A151" s="21">
        <f t="shared" si="2"/>
        <v>250</v>
      </c>
      <c r="B151" s="21" t="str">
        <f>IF(VLOOKUP(A151,'DB（シナリオ）'!$A$2:$R$217,2,FALSE)="","",VLOOKUP(A151,'DB（シナリオ）'!$A$2:$R$217,2,FALSE))</f>
        <v>技術部</v>
      </c>
      <c r="C151" s="22" t="str">
        <f>IF(VLOOKUP(A151,'DB（シナリオ）'!$A$2:$R$217,3,FALSE)="","",VLOOKUP(A151,'DB（シナリオ）'!$A$2:$R$217,3,FALSE))</f>
        <v>技術２課</v>
      </c>
      <c r="D151" s="21" t="str">
        <f>IF(VLOOKUP(A151,'DB（シナリオ）'!$A$2:$R$217,4,FALSE)="","",VLOOKUP(A151,'DB（シナリオ）'!$A$2:$R$217,4,FALSE))</f>
        <v/>
      </c>
      <c r="E151" s="22" t="str">
        <f>IF(VLOOKUP(A151,'DB（シナリオ）'!$A$2:$R$217,5,FALSE)="","",VLOOKUP(A151,'DB（シナリオ）'!$A$2:$R$217,5,FALSE))</f>
        <v>中西</v>
      </c>
      <c r="F151" s="22" t="str">
        <f>IF(VLOOKUP(A151,'DB（シナリオ）'!$A$2:$R$217,6,FALSE)="","",VLOOKUP(A151,'DB（シナリオ）'!$A$2:$R$217,6,FALSE))</f>
        <v>男</v>
      </c>
      <c r="G151" s="22">
        <f>IF(VLOOKUP(A151,'DB（シナリオ）'!$A$2:$R$217,7,FALSE)="","",VLOOKUP(A151,'DB（シナリオ）'!$A$2:$R$217,7,FALSE))</f>
        <v>50</v>
      </c>
      <c r="H151" s="45" t="s">
        <v>1689</v>
      </c>
      <c r="I151" s="21" t="str">
        <f>IF(VLOOKUP(A151,'DB（シナリオ）'!$A$2:$R$217,9,FALSE)="","",VLOOKUP(A151,'DB（シナリオ）'!$A$2:$R$217,9,FALSE))</f>
        <v/>
      </c>
      <c r="J151" s="22" t="s">
        <v>1692</v>
      </c>
      <c r="K151" s="21" t="str">
        <f>IF(VLOOKUP(A151,'DB（シナリオ）'!$A$2:$R$217,11,FALSE)="","",VLOOKUP(A151,'DB（シナリオ）'!$A$2:$R$217,11,FALSE))</f>
        <v>はまべ市</v>
      </c>
      <c r="L151" s="21" t="str">
        <f>IF(VLOOKUP(A151,'DB（シナリオ）'!$A$2:$R$217,12,FALSE)="","",VLOOKUP(A151,'DB（シナリオ）'!$A$2:$R$217,12,FALSE))</f>
        <v>南北線しゃち駅</v>
      </c>
      <c r="M151" s="21">
        <f>IF(VLOOKUP(A151,'DB（シナリオ）'!$A$2:$R$217,13,FALSE)="","",VLOOKUP(A151,'DB（シナリオ）'!$A$2:$R$217,13,FALSE))</f>
        <v>18</v>
      </c>
      <c r="N151" s="21" t="str">
        <f>IF(VLOOKUP(A151,'DB（シナリオ）'!$A$2:$R$217,15,FALSE)="","",VLOOKUP(A151,'DB（シナリオ）'!$A$2:$R$217,15,FALSE))</f>
        <v>妻、娘(18歳）、息子(15歳)</v>
      </c>
      <c r="O151" s="21" t="str">
        <f>IF(VLOOKUP(A151,'DB（シナリオ）'!$A$2:$R$217,16,FALSE)="","",VLOOKUP(A151,'DB（シナリオ）'!$A$2:$R$217,16,FALSE))</f>
        <v>全員無事</v>
      </c>
      <c r="P151" s="21" t="str">
        <f>IF(VLOOKUP(A151,'DB（シナリオ）'!$A$2:$R$217,17,FALSE)="","",VLOOKUP(A151,'DB（シナリオ）'!$A$2:$R$217,17,FALSE))</f>
        <v/>
      </c>
      <c r="Q151" s="26" t="str">
        <f>IF(VLOOKUP(A151,'DB（シナリオ）'!$A$2:$R$217,18,FALSE)="","",VLOOKUP(A151,'DB（シナリオ）'!$A$2:$R$217,18,FALSE))</f>
        <v/>
      </c>
    </row>
    <row r="152" spans="1:17" ht="56.25" customHeight="1" x14ac:dyDescent="0.2">
      <c r="A152" s="21">
        <f t="shared" si="2"/>
        <v>251</v>
      </c>
      <c r="B152" s="21" t="str">
        <f>IF(VLOOKUP(A152,'DB（シナリオ）'!$A$2:$R$217,2,FALSE)="","",VLOOKUP(A152,'DB（シナリオ）'!$A$2:$R$217,2,FALSE))</f>
        <v>技術部</v>
      </c>
      <c r="C152" s="22" t="str">
        <f>IF(VLOOKUP(A152,'DB（シナリオ）'!$A$2:$R$217,3,FALSE)="","",VLOOKUP(A152,'DB（シナリオ）'!$A$2:$R$217,3,FALSE))</f>
        <v>技術２課</v>
      </c>
      <c r="D152" s="21" t="str">
        <f>IF(VLOOKUP(A152,'DB（シナリオ）'!$A$2:$R$217,4,FALSE)="","",VLOOKUP(A152,'DB（シナリオ）'!$A$2:$R$217,4,FALSE))</f>
        <v/>
      </c>
      <c r="E152" s="22" t="str">
        <f>IF(VLOOKUP(A152,'DB（シナリオ）'!$A$2:$R$217,5,FALSE)="","",VLOOKUP(A152,'DB（シナリオ）'!$A$2:$R$217,5,FALSE))</f>
        <v>福島</v>
      </c>
      <c r="F152" s="22" t="str">
        <f>IF(VLOOKUP(A152,'DB（シナリオ）'!$A$2:$R$217,6,FALSE)="","",VLOOKUP(A152,'DB（シナリオ）'!$A$2:$R$217,6,FALSE))</f>
        <v>男</v>
      </c>
      <c r="G152" s="22">
        <f>IF(VLOOKUP(A152,'DB（シナリオ）'!$A$2:$R$217,7,FALSE)="","",VLOOKUP(A152,'DB（シナリオ）'!$A$2:$R$217,7,FALSE))</f>
        <v>40</v>
      </c>
      <c r="H152" s="45" t="s">
        <v>1689</v>
      </c>
      <c r="I152" s="21" t="str">
        <f>IF(VLOOKUP(A152,'DB（シナリオ）'!$A$2:$R$217,9,FALSE)="","",VLOOKUP(A152,'DB（シナリオ）'!$A$2:$R$217,9,FALSE))</f>
        <v/>
      </c>
      <c r="J152" s="22" t="s">
        <v>1692</v>
      </c>
      <c r="K152" s="21" t="str">
        <f>IF(VLOOKUP(A152,'DB（シナリオ）'!$A$2:$R$217,11,FALSE)="","",VLOOKUP(A152,'DB（シナリオ）'!$A$2:$R$217,11,FALSE))</f>
        <v>はまべ市</v>
      </c>
      <c r="L152" s="21" t="str">
        <f>IF(VLOOKUP(A152,'DB（シナリオ）'!$A$2:$R$217,12,FALSE)="","",VLOOKUP(A152,'DB（シナリオ）'!$A$2:$R$217,12,FALSE))</f>
        <v>東西線かぶと駅</v>
      </c>
      <c r="M152" s="21">
        <f>IF(VLOOKUP(A152,'DB（シナリオ）'!$A$2:$R$217,13,FALSE)="","",VLOOKUP(A152,'DB（シナリオ）'!$A$2:$R$217,13,FALSE))</f>
        <v>30</v>
      </c>
      <c r="N152" s="21" t="str">
        <f>IF(VLOOKUP(A152,'DB（シナリオ）'!$A$2:$R$217,15,FALSE)="","",VLOOKUP(A152,'DB（シナリオ）'!$A$2:$R$217,15,FALSE))</f>
        <v>妻、娘（15歳）</v>
      </c>
      <c r="O152" s="21" t="str">
        <f>IF(VLOOKUP(A152,'DB（シナリオ）'!$A$2:$R$217,16,FALSE)="","",VLOOKUP(A152,'DB（シナリオ）'!$A$2:$R$217,16,FALSE))</f>
        <v>妻：自宅で軽傷、娘：中学校で無事</v>
      </c>
      <c r="P152" s="21" t="str">
        <f>IF(VLOOKUP(A152,'DB（シナリオ）'!$A$2:$R$217,17,FALSE)="","",VLOOKUP(A152,'DB（シナリオ）'!$A$2:$R$217,17,FALSE))</f>
        <v/>
      </c>
      <c r="Q152" s="26" t="str">
        <f>IF(VLOOKUP(A152,'DB（シナリオ）'!$A$2:$R$217,18,FALSE)="","",VLOOKUP(A152,'DB（シナリオ）'!$A$2:$R$217,18,FALSE))</f>
        <v/>
      </c>
    </row>
    <row r="153" spans="1:17" ht="56.25" customHeight="1" x14ac:dyDescent="0.2">
      <c r="A153" s="21">
        <f t="shared" si="2"/>
        <v>252</v>
      </c>
      <c r="B153" s="21" t="str">
        <f>IF(VLOOKUP(A153,'DB（シナリオ）'!$A$2:$R$217,2,FALSE)="","",VLOOKUP(A153,'DB（シナリオ）'!$A$2:$R$217,2,FALSE))</f>
        <v>技術部</v>
      </c>
      <c r="C153" s="22" t="str">
        <f>IF(VLOOKUP(A153,'DB（シナリオ）'!$A$2:$R$217,3,FALSE)="","",VLOOKUP(A153,'DB（シナリオ）'!$A$2:$R$217,3,FALSE))</f>
        <v>技術２課</v>
      </c>
      <c r="D153" s="21" t="str">
        <f>IF(VLOOKUP(A153,'DB（シナリオ）'!$A$2:$R$217,4,FALSE)="","",VLOOKUP(A153,'DB（シナリオ）'!$A$2:$R$217,4,FALSE))</f>
        <v/>
      </c>
      <c r="E153" s="22" t="str">
        <f>IF(VLOOKUP(A153,'DB（シナリオ）'!$A$2:$R$217,5,FALSE)="","",VLOOKUP(A153,'DB（シナリオ）'!$A$2:$R$217,5,FALSE))</f>
        <v>岩田</v>
      </c>
      <c r="F153" s="22" t="str">
        <f>IF(VLOOKUP(A153,'DB（シナリオ）'!$A$2:$R$217,6,FALSE)="","",VLOOKUP(A153,'DB（シナリオ）'!$A$2:$R$217,6,FALSE))</f>
        <v>男</v>
      </c>
      <c r="G153" s="22">
        <f>IF(VLOOKUP(A153,'DB（シナリオ）'!$A$2:$R$217,7,FALSE)="","",VLOOKUP(A153,'DB（シナリオ）'!$A$2:$R$217,7,FALSE))</f>
        <v>32</v>
      </c>
      <c r="H153" s="45" t="str">
        <f>IF(VLOOKUP(A153,'DB（シナリオ）'!$A$2:$R$217,8,FALSE)="","",VLOOKUP(A153,'DB（シナリオ）'!$A$2:$R$217,8,FALSE))</f>
        <v>在館</v>
      </c>
      <c r="I153" s="21" t="str">
        <f>IF(VLOOKUP(A153,'DB（シナリオ）'!$A$2:$R$217,9,FALSE)="","",VLOOKUP(A153,'DB（シナリオ）'!$A$2:$R$217,9,FALSE))</f>
        <v/>
      </c>
      <c r="J153" s="22" t="str">
        <f>IF(VLOOKUP(A153,'DB（シナリオ）'!$A$2:$R$217,10,FALSE)="","",VLOOKUP(A153,'DB（シナリオ）'!$A$2:$R$217,10,FALSE))</f>
        <v>社内におり、無事</v>
      </c>
      <c r="K153" s="21" t="str">
        <f>IF(VLOOKUP(A153,'DB（シナリオ）'!$A$2:$R$217,11,FALSE)="","",VLOOKUP(A153,'DB（シナリオ）'!$A$2:$R$217,11,FALSE))</f>
        <v>ひがしの市</v>
      </c>
      <c r="L153" s="21" t="str">
        <f>IF(VLOOKUP(A153,'DB（シナリオ）'!$A$2:$R$217,12,FALSE)="","",VLOOKUP(A153,'DB（シナリオ）'!$A$2:$R$217,12,FALSE))</f>
        <v>南北線たい駅</v>
      </c>
      <c r="M153" s="21">
        <f>IF(VLOOKUP(A153,'DB（シナリオ）'!$A$2:$R$217,13,FALSE)="","",VLOOKUP(A153,'DB（シナリオ）'!$A$2:$R$217,13,FALSE))</f>
        <v>7</v>
      </c>
      <c r="N153" s="21" t="str">
        <f>IF(VLOOKUP(A153,'DB（シナリオ）'!$A$2:$R$217,15,FALSE)="","",VLOOKUP(A153,'DB（シナリオ）'!$A$2:$R$217,15,FALSE))</f>
        <v>妻、娘（2歳）</v>
      </c>
      <c r="O153" s="21" t="str">
        <f>IF(VLOOKUP(A153,'DB（シナリオ）'!$A$2:$R$217,16,FALSE)="","",VLOOKUP(A153,'DB（シナリオ）'!$A$2:$R$217,16,FALSE))</f>
        <v>妻：勤務先で無事、娘：保育園で無事</v>
      </c>
      <c r="P153" s="21" t="str">
        <f>IF(VLOOKUP(A153,'DB（シナリオ）'!$A$2:$R$217,17,FALSE)="","",VLOOKUP(A153,'DB（シナリオ）'!$A$2:$R$217,17,FALSE))</f>
        <v/>
      </c>
      <c r="Q153" s="26" t="str">
        <f>IF(VLOOKUP(A153,'DB（シナリオ）'!$A$2:$R$217,18,FALSE)="","",VLOOKUP(A153,'DB（シナリオ）'!$A$2:$R$217,18,FALSE))</f>
        <v/>
      </c>
    </row>
    <row r="154" spans="1:17" ht="56.25" customHeight="1" x14ac:dyDescent="0.2">
      <c r="A154" s="21">
        <f t="shared" si="2"/>
        <v>253</v>
      </c>
      <c r="B154" s="21" t="str">
        <f>IF(VLOOKUP(A154,'DB（シナリオ）'!$A$2:$R$217,2,FALSE)="","",VLOOKUP(A154,'DB（シナリオ）'!$A$2:$R$217,2,FALSE))</f>
        <v>技術部</v>
      </c>
      <c r="C154" s="22" t="str">
        <f>IF(VLOOKUP(A154,'DB（シナリオ）'!$A$2:$R$217,3,FALSE)="","",VLOOKUP(A154,'DB（シナリオ）'!$A$2:$R$217,3,FALSE))</f>
        <v>技術２課</v>
      </c>
      <c r="D154" s="21" t="str">
        <f>IF(VLOOKUP(A154,'DB（シナリオ）'!$A$2:$R$217,4,FALSE)="","",VLOOKUP(A154,'DB（シナリオ）'!$A$2:$R$217,4,FALSE))</f>
        <v/>
      </c>
      <c r="E154" s="22" t="str">
        <f>IF(VLOOKUP(A154,'DB（シナリオ）'!$A$2:$R$217,5,FALSE)="","",VLOOKUP(A154,'DB（シナリオ）'!$A$2:$R$217,5,FALSE))</f>
        <v>服部</v>
      </c>
      <c r="F154" s="22" t="str">
        <f>IF(VLOOKUP(A154,'DB（シナリオ）'!$A$2:$R$217,6,FALSE)="","",VLOOKUP(A154,'DB（シナリオ）'!$A$2:$R$217,6,FALSE))</f>
        <v>男</v>
      </c>
      <c r="G154" s="22">
        <f>IF(VLOOKUP(A154,'DB（シナリオ）'!$A$2:$R$217,7,FALSE)="","",VLOOKUP(A154,'DB（シナリオ）'!$A$2:$R$217,7,FALSE))</f>
        <v>31</v>
      </c>
      <c r="H154" s="45" t="s">
        <v>1689</v>
      </c>
      <c r="I154" s="21" t="str">
        <f>IF(VLOOKUP(A154,'DB（シナリオ）'!$A$2:$R$217,9,FALSE)="","",VLOOKUP(A154,'DB（シナリオ）'!$A$2:$R$217,9,FALSE))</f>
        <v/>
      </c>
      <c r="J154" s="22" t="s">
        <v>1696</v>
      </c>
      <c r="K154" s="21" t="str">
        <f>IF(VLOOKUP(A154,'DB（シナリオ）'!$A$2:$R$217,11,FALSE)="","",VLOOKUP(A154,'DB（シナリオ）'!$A$2:$R$217,11,FALSE))</f>
        <v>にしやま市</v>
      </c>
      <c r="L154" s="21" t="str">
        <f>IF(VLOOKUP(A154,'DB（シナリオ）'!$A$2:$R$217,12,FALSE)="","",VLOOKUP(A154,'DB（シナリオ）'!$A$2:$R$217,12,FALSE))</f>
        <v>東西線かぶと駅</v>
      </c>
      <c r="M154" s="21">
        <f>IF(VLOOKUP(A154,'DB（シナリオ）'!$A$2:$R$217,13,FALSE)="","",VLOOKUP(A154,'DB（シナリオ）'!$A$2:$R$217,13,FALSE))</f>
        <v>30</v>
      </c>
      <c r="N154" s="21" t="str">
        <f>IF(VLOOKUP(A154,'DB（シナリオ）'!$A$2:$R$217,15,FALSE)="","",VLOOKUP(A154,'DB（シナリオ）'!$A$2:$R$217,15,FALSE))</f>
        <v>独身、一人暮らし</v>
      </c>
      <c r="O154" s="21" t="str">
        <f>IF(VLOOKUP(A154,'DB（シナリオ）'!$A$2:$R$217,16,FALSE)="","",VLOOKUP(A154,'DB（シナリオ）'!$A$2:$R$217,16,FALSE))</f>
        <v/>
      </c>
      <c r="P154" s="21" t="str">
        <f>IF(VLOOKUP(A154,'DB（シナリオ）'!$A$2:$R$217,17,FALSE)="","",VLOOKUP(A154,'DB（シナリオ）'!$A$2:$R$217,17,FALSE))</f>
        <v/>
      </c>
      <c r="Q154" s="26" t="str">
        <f>IF(VLOOKUP(A154,'DB（シナリオ）'!$A$2:$R$217,18,FALSE)="","",VLOOKUP(A154,'DB（シナリオ）'!$A$2:$R$217,18,FALSE))</f>
        <v/>
      </c>
    </row>
    <row r="155" spans="1:17" ht="56.25" customHeight="1" x14ac:dyDescent="0.2">
      <c r="A155" s="21">
        <f t="shared" si="2"/>
        <v>254</v>
      </c>
      <c r="B155" s="21" t="str">
        <f>IF(VLOOKUP(A155,'DB（シナリオ）'!$A$2:$R$217,2,FALSE)="","",VLOOKUP(A155,'DB（シナリオ）'!$A$2:$R$217,2,FALSE))</f>
        <v>技術部</v>
      </c>
      <c r="C155" s="22" t="str">
        <f>IF(VLOOKUP(A155,'DB（シナリオ）'!$A$2:$R$217,3,FALSE)="","",VLOOKUP(A155,'DB（シナリオ）'!$A$2:$R$217,3,FALSE))</f>
        <v>技術２課</v>
      </c>
      <c r="D155" s="21" t="str">
        <f>IF(VLOOKUP(A155,'DB（シナリオ）'!$A$2:$R$217,4,FALSE)="","",VLOOKUP(A155,'DB（シナリオ）'!$A$2:$R$217,4,FALSE))</f>
        <v/>
      </c>
      <c r="E155" s="22" t="str">
        <f>IF(VLOOKUP(A155,'DB（シナリオ）'!$A$2:$R$217,5,FALSE)="","",VLOOKUP(A155,'DB（シナリオ）'!$A$2:$R$217,5,FALSE))</f>
        <v>樋口</v>
      </c>
      <c r="F155" s="22" t="str">
        <f>IF(VLOOKUP(A155,'DB（シナリオ）'!$A$2:$R$217,6,FALSE)="","",VLOOKUP(A155,'DB（シナリオ）'!$A$2:$R$217,6,FALSE))</f>
        <v>男</v>
      </c>
      <c r="G155" s="22">
        <f>IF(VLOOKUP(A155,'DB（シナリオ）'!$A$2:$R$217,7,FALSE)="","",VLOOKUP(A155,'DB（シナリオ）'!$A$2:$R$217,7,FALSE))</f>
        <v>30</v>
      </c>
      <c r="H155" s="45" t="str">
        <f>IF(VLOOKUP(A155,'DB（シナリオ）'!$A$2:$R$217,8,FALSE)="","",VLOOKUP(A155,'DB（シナリオ）'!$A$2:$R$217,8,FALSE))</f>
        <v>在館</v>
      </c>
      <c r="I155" s="21" t="str">
        <f>IF(VLOOKUP(A155,'DB（シナリオ）'!$A$2:$R$217,9,FALSE)="","",VLOOKUP(A155,'DB（シナリオ）'!$A$2:$R$217,9,FALSE))</f>
        <v/>
      </c>
      <c r="J155" s="22" t="str">
        <f>IF(VLOOKUP(A155,'DB（シナリオ）'!$A$2:$R$217,10,FALSE)="","",VLOOKUP(A155,'DB（シナリオ）'!$A$2:$R$217,10,FALSE))</f>
        <v>社内におり、無事</v>
      </c>
      <c r="K155" s="21" t="str">
        <f>IF(VLOOKUP(A155,'DB（シナリオ）'!$A$2:$R$217,11,FALSE)="","",VLOOKUP(A155,'DB（シナリオ）'!$A$2:$R$217,11,FALSE))</f>
        <v>ひがしの市</v>
      </c>
      <c r="L155" s="21" t="str">
        <f>IF(VLOOKUP(A155,'DB（シナリオ）'!$A$2:$R$217,12,FALSE)="","",VLOOKUP(A155,'DB（シナリオ）'!$A$2:$R$217,12,FALSE))</f>
        <v>南北線ミカン駅</v>
      </c>
      <c r="M155" s="21">
        <f>IF(VLOOKUP(A155,'DB（シナリオ）'!$A$2:$R$217,13,FALSE)="","",VLOOKUP(A155,'DB（シナリオ）'!$A$2:$R$217,13,FALSE))</f>
        <v>8</v>
      </c>
      <c r="N155" s="21" t="str">
        <f>IF(VLOOKUP(A155,'DB（シナリオ）'!$A$2:$R$217,15,FALSE)="","",VLOOKUP(A155,'DB（シナリオ）'!$A$2:$R$217,15,FALSE))</f>
        <v>妻</v>
      </c>
      <c r="O155" s="21" t="str">
        <f>IF(VLOOKUP(A155,'DB（シナリオ）'!$A$2:$R$217,16,FALSE)="","",VLOOKUP(A155,'DB（シナリオ）'!$A$2:$R$217,16,FALSE))</f>
        <v>無事</v>
      </c>
      <c r="P155" s="21" t="str">
        <f>IF(VLOOKUP(A155,'DB（シナリオ）'!$A$2:$R$217,17,FALSE)="","",VLOOKUP(A155,'DB（シナリオ）'!$A$2:$R$217,17,FALSE))</f>
        <v/>
      </c>
      <c r="Q155" s="26" t="str">
        <f>IF(VLOOKUP(A155,'DB（シナリオ）'!$A$2:$R$217,18,FALSE)="","",VLOOKUP(A155,'DB（シナリオ）'!$A$2:$R$217,18,FALSE))</f>
        <v/>
      </c>
    </row>
    <row r="156" spans="1:17" ht="56.25" customHeight="1" x14ac:dyDescent="0.2">
      <c r="A156" s="21">
        <f t="shared" si="2"/>
        <v>255</v>
      </c>
      <c r="B156" s="21" t="str">
        <f>IF(VLOOKUP(A156,'DB（シナリオ）'!$A$2:$R$217,2,FALSE)="","",VLOOKUP(A156,'DB（シナリオ）'!$A$2:$R$217,2,FALSE))</f>
        <v>技術部</v>
      </c>
      <c r="C156" s="22" t="str">
        <f>IF(VLOOKUP(A156,'DB（シナリオ）'!$A$2:$R$217,3,FALSE)="","",VLOOKUP(A156,'DB（シナリオ）'!$A$2:$R$217,3,FALSE))</f>
        <v>技術２課</v>
      </c>
      <c r="D156" s="21" t="str">
        <f>IF(VLOOKUP(A156,'DB（シナリオ）'!$A$2:$R$217,4,FALSE)="","",VLOOKUP(A156,'DB（シナリオ）'!$A$2:$R$217,4,FALSE))</f>
        <v/>
      </c>
      <c r="E156" s="22" t="str">
        <f>IF(VLOOKUP(A156,'DB（シナリオ）'!$A$2:$R$217,5,FALSE)="","",VLOOKUP(A156,'DB（シナリオ）'!$A$2:$R$217,5,FALSE))</f>
        <v>川上</v>
      </c>
      <c r="F156" s="22" t="str">
        <f>IF(VLOOKUP(A156,'DB（シナリオ）'!$A$2:$R$217,6,FALSE)="","",VLOOKUP(A156,'DB（シナリオ）'!$A$2:$R$217,6,FALSE))</f>
        <v>男</v>
      </c>
      <c r="G156" s="22">
        <f>IF(VLOOKUP(A156,'DB（シナリオ）'!$A$2:$R$217,7,FALSE)="","",VLOOKUP(A156,'DB（シナリオ）'!$A$2:$R$217,7,FALSE))</f>
        <v>30</v>
      </c>
      <c r="H156" s="45" t="str">
        <f>IF(VLOOKUP(A156,'DB（シナリオ）'!$A$2:$R$217,8,FALSE)="","",VLOOKUP(A156,'DB（シナリオ）'!$A$2:$R$217,8,FALSE))</f>
        <v>在館</v>
      </c>
      <c r="I156" s="21" t="str">
        <f>IF(VLOOKUP(A156,'DB（シナリオ）'!$A$2:$R$217,9,FALSE)="","",VLOOKUP(A156,'DB（シナリオ）'!$A$2:$R$217,9,FALSE))</f>
        <v/>
      </c>
      <c r="J156" s="22" t="str">
        <f>IF(VLOOKUP(A156,'DB（シナリオ）'!$A$2:$R$217,10,FALSE)="","",VLOOKUP(A156,'DB（シナリオ）'!$A$2:$R$217,10,FALSE))</f>
        <v>社内におり、無事</v>
      </c>
      <c r="K156" s="21" t="str">
        <f>IF(VLOOKUP(A156,'DB（シナリオ）'!$A$2:$R$217,11,FALSE)="","",VLOOKUP(A156,'DB（シナリオ）'!$A$2:$R$217,11,FALSE))</f>
        <v>はまべ市</v>
      </c>
      <c r="L156" s="21" t="str">
        <f>IF(VLOOKUP(A156,'DB（シナリオ）'!$A$2:$R$217,12,FALSE)="","",VLOOKUP(A156,'DB（シナリオ）'!$A$2:$R$217,12,FALSE))</f>
        <v>東西線かぶと駅</v>
      </c>
      <c r="M156" s="21">
        <f>IF(VLOOKUP(A156,'DB（シナリオ）'!$A$2:$R$217,13,FALSE)="","",VLOOKUP(A156,'DB（シナリオ）'!$A$2:$R$217,13,FALSE))</f>
        <v>30</v>
      </c>
      <c r="N156" s="21" t="str">
        <f>IF(VLOOKUP(A156,'DB（シナリオ）'!$A$2:$R$217,15,FALSE)="","",VLOOKUP(A156,'DB（シナリオ）'!$A$2:$R$217,15,FALSE))</f>
        <v>妻</v>
      </c>
      <c r="O156" s="21" t="str">
        <f>IF(VLOOKUP(A156,'DB（シナリオ）'!$A$2:$R$217,16,FALSE)="","",VLOOKUP(A156,'DB（シナリオ）'!$A$2:$R$217,16,FALSE))</f>
        <v>無事</v>
      </c>
      <c r="P156" s="21" t="str">
        <f>IF(VLOOKUP(A156,'DB（シナリオ）'!$A$2:$R$217,17,FALSE)="","",VLOOKUP(A156,'DB（シナリオ）'!$A$2:$R$217,17,FALSE))</f>
        <v/>
      </c>
      <c r="Q156" s="26" t="str">
        <f>IF(VLOOKUP(A156,'DB（シナリオ）'!$A$2:$R$217,18,FALSE)="","",VLOOKUP(A156,'DB（シナリオ）'!$A$2:$R$217,18,FALSE))</f>
        <v/>
      </c>
    </row>
    <row r="157" spans="1:17" ht="56.25" customHeight="1" x14ac:dyDescent="0.2">
      <c r="A157" s="21">
        <f t="shared" si="2"/>
        <v>256</v>
      </c>
      <c r="B157" s="21" t="str">
        <f>IF(VLOOKUP(A157,'DB（シナリオ）'!$A$2:$R$217,2,FALSE)="","",VLOOKUP(A157,'DB（シナリオ）'!$A$2:$R$217,2,FALSE))</f>
        <v>技術部</v>
      </c>
      <c r="C157" s="22" t="str">
        <f>IF(VLOOKUP(A157,'DB（シナリオ）'!$A$2:$R$217,3,FALSE)="","",VLOOKUP(A157,'DB（シナリオ）'!$A$2:$R$217,3,FALSE))</f>
        <v>技術２課</v>
      </c>
      <c r="D157" s="21" t="str">
        <f>IF(VLOOKUP(A157,'DB（シナリオ）'!$A$2:$R$217,4,FALSE)="","",VLOOKUP(A157,'DB（シナリオ）'!$A$2:$R$217,4,FALSE))</f>
        <v/>
      </c>
      <c r="E157" s="22" t="str">
        <f>IF(VLOOKUP(A157,'DB（シナリオ）'!$A$2:$R$217,5,FALSE)="","",VLOOKUP(A157,'DB（シナリオ）'!$A$2:$R$217,5,FALSE))</f>
        <v>松岡</v>
      </c>
      <c r="F157" s="22" t="str">
        <f>IF(VLOOKUP(A157,'DB（シナリオ）'!$A$2:$R$217,6,FALSE)="","",VLOOKUP(A157,'DB（シナリオ）'!$A$2:$R$217,6,FALSE))</f>
        <v>女</v>
      </c>
      <c r="G157" s="22">
        <f>IF(VLOOKUP(A157,'DB（シナリオ）'!$A$2:$R$217,7,FALSE)="","",VLOOKUP(A157,'DB（シナリオ）'!$A$2:$R$217,7,FALSE))</f>
        <v>28</v>
      </c>
      <c r="H157" s="45" t="s">
        <v>1689</v>
      </c>
      <c r="I157" s="21" t="str">
        <f>IF(VLOOKUP(A157,'DB（シナリオ）'!$A$2:$R$217,9,FALSE)="","",VLOOKUP(A157,'DB（シナリオ）'!$A$2:$R$217,9,FALSE))</f>
        <v/>
      </c>
      <c r="J157" s="22" t="s">
        <v>1696</v>
      </c>
      <c r="K157" s="21" t="str">
        <f>IF(VLOOKUP(A157,'DB（シナリオ）'!$A$2:$R$217,11,FALSE)="","",VLOOKUP(A157,'DB（シナリオ）'!$A$2:$R$217,11,FALSE))</f>
        <v>にしやま市</v>
      </c>
      <c r="L157" s="21" t="str">
        <f>IF(VLOOKUP(A157,'DB（シナリオ）'!$A$2:$R$217,12,FALSE)="","",VLOOKUP(A157,'DB（シナリオ）'!$A$2:$R$217,12,FALSE))</f>
        <v>東西線ばった駅</v>
      </c>
      <c r="M157" s="21">
        <f>IF(VLOOKUP(A157,'DB（シナリオ）'!$A$2:$R$217,13,FALSE)="","",VLOOKUP(A157,'DB（シナリオ）'!$A$2:$R$217,13,FALSE))</f>
        <v>25</v>
      </c>
      <c r="N157" s="21" t="str">
        <f>IF(VLOOKUP(A157,'DB（シナリオ）'!$A$2:$R$217,15,FALSE)="","",VLOOKUP(A157,'DB（シナリオ）'!$A$2:$R$217,15,FALSE))</f>
        <v>独身、一人暮らし</v>
      </c>
      <c r="O157" s="21" t="str">
        <f>IF(VLOOKUP(A157,'DB（シナリオ）'!$A$2:$R$217,16,FALSE)="","",VLOOKUP(A157,'DB（シナリオ）'!$A$2:$R$217,16,FALSE))</f>
        <v/>
      </c>
      <c r="P157" s="21" t="str">
        <f>IF(VLOOKUP(A157,'DB（シナリオ）'!$A$2:$R$217,17,FALSE)="","",VLOOKUP(A157,'DB（シナリオ）'!$A$2:$R$217,17,FALSE))</f>
        <v/>
      </c>
      <c r="Q157" s="26" t="str">
        <f>IF(VLOOKUP(A157,'DB（シナリオ）'!$A$2:$R$217,18,FALSE)="","",VLOOKUP(A157,'DB（シナリオ）'!$A$2:$R$217,18,FALSE))</f>
        <v/>
      </c>
    </row>
    <row r="158" spans="1:17" ht="56.25" customHeight="1" x14ac:dyDescent="0.2">
      <c r="A158" s="21">
        <f t="shared" si="2"/>
        <v>257</v>
      </c>
      <c r="B158" s="21" t="str">
        <f>IF(VLOOKUP(A158,'DB（シナリオ）'!$A$2:$R$217,2,FALSE)="","",VLOOKUP(A158,'DB（シナリオ）'!$A$2:$R$217,2,FALSE))</f>
        <v>技術部</v>
      </c>
      <c r="C158" s="22" t="str">
        <f>IF(VLOOKUP(A158,'DB（シナリオ）'!$A$2:$R$217,3,FALSE)="","",VLOOKUP(A158,'DB（シナリオ）'!$A$2:$R$217,3,FALSE))</f>
        <v>技術２課</v>
      </c>
      <c r="D158" s="21" t="str">
        <f>IF(VLOOKUP(A158,'DB（シナリオ）'!$A$2:$R$217,4,FALSE)="","",VLOOKUP(A158,'DB（シナリオ）'!$A$2:$R$217,4,FALSE))</f>
        <v/>
      </c>
      <c r="E158" s="22" t="str">
        <f>IF(VLOOKUP(A158,'DB（シナリオ）'!$A$2:$R$217,5,FALSE)="","",VLOOKUP(A158,'DB（シナリオ）'!$A$2:$R$217,5,FALSE))</f>
        <v>永井</v>
      </c>
      <c r="F158" s="22" t="str">
        <f>IF(VLOOKUP(A158,'DB（シナリオ）'!$A$2:$R$217,6,FALSE)="","",VLOOKUP(A158,'DB（シナリオ）'!$A$2:$R$217,6,FALSE))</f>
        <v>男</v>
      </c>
      <c r="G158" s="22">
        <f>IF(VLOOKUP(A158,'DB（シナリオ）'!$A$2:$R$217,7,FALSE)="","",VLOOKUP(A158,'DB（シナリオ）'!$A$2:$R$217,7,FALSE))</f>
        <v>26</v>
      </c>
      <c r="H158" s="45" t="str">
        <f>IF(VLOOKUP(A158,'DB（シナリオ）'!$A$2:$R$217,8,FALSE)="","",VLOOKUP(A158,'DB（シナリオ）'!$A$2:$R$217,8,FALSE))</f>
        <v>在館</v>
      </c>
      <c r="I158" s="21" t="str">
        <f>IF(VLOOKUP(A158,'DB（シナリオ）'!$A$2:$R$217,9,FALSE)="","",VLOOKUP(A158,'DB（シナリオ）'!$A$2:$R$217,9,FALSE))</f>
        <v/>
      </c>
      <c r="J158" s="22" t="str">
        <f>IF(VLOOKUP(A158,'DB（シナリオ）'!$A$2:$R$217,10,FALSE)="","",VLOOKUP(A158,'DB（シナリオ）'!$A$2:$R$217,10,FALSE))</f>
        <v>社内におり、無事</v>
      </c>
      <c r="K158" s="21" t="str">
        <f>IF(VLOOKUP(A158,'DB（シナリオ）'!$A$2:$R$217,11,FALSE)="","",VLOOKUP(A158,'DB（シナリオ）'!$A$2:$R$217,11,FALSE))</f>
        <v>にしやま市</v>
      </c>
      <c r="L158" s="21" t="str">
        <f>IF(VLOOKUP(A158,'DB（シナリオ）'!$A$2:$R$217,12,FALSE)="","",VLOOKUP(A158,'DB（シナリオ）'!$A$2:$R$217,12,FALSE))</f>
        <v>東西線こおろぎ駅</v>
      </c>
      <c r="M158" s="21">
        <f>IF(VLOOKUP(A158,'DB（シナリオ）'!$A$2:$R$217,13,FALSE)="","",VLOOKUP(A158,'DB（シナリオ）'!$A$2:$R$217,13,FALSE))</f>
        <v>20</v>
      </c>
      <c r="N158" s="21" t="str">
        <f>IF(VLOOKUP(A158,'DB（シナリオ）'!$A$2:$R$217,15,FALSE)="","",VLOOKUP(A158,'DB（シナリオ）'!$A$2:$R$217,15,FALSE))</f>
        <v>独身、一人暮らし</v>
      </c>
      <c r="O158" s="21" t="str">
        <f>IF(VLOOKUP(A158,'DB（シナリオ）'!$A$2:$R$217,16,FALSE)="","",VLOOKUP(A158,'DB（シナリオ）'!$A$2:$R$217,16,FALSE))</f>
        <v/>
      </c>
      <c r="P158" s="21" t="str">
        <f>IF(VLOOKUP(A158,'DB（シナリオ）'!$A$2:$R$217,17,FALSE)="","",VLOOKUP(A158,'DB（シナリオ）'!$A$2:$R$217,17,FALSE))</f>
        <v/>
      </c>
      <c r="Q158" s="26" t="str">
        <f>IF(VLOOKUP(A158,'DB（シナリオ）'!$A$2:$R$217,18,FALSE)="","",VLOOKUP(A158,'DB（シナリオ）'!$A$2:$R$217,18,FALSE))</f>
        <v/>
      </c>
    </row>
    <row r="159" spans="1:17" ht="69.599999999999994" customHeight="1" x14ac:dyDescent="0.2">
      <c r="A159" s="21">
        <f t="shared" si="2"/>
        <v>258</v>
      </c>
      <c r="B159" s="21" t="str">
        <f>IF(VLOOKUP(A159,'DB（シナリオ）'!$A$2:$R$217,2,FALSE)="","",VLOOKUP(A159,'DB（シナリオ）'!$A$2:$R$217,2,FALSE))</f>
        <v>技術部</v>
      </c>
      <c r="C159" s="22" t="str">
        <f>IF(VLOOKUP(A159,'DB（シナリオ）'!$A$2:$R$217,3,FALSE)="","",VLOOKUP(A159,'DB（シナリオ）'!$A$2:$R$217,3,FALSE))</f>
        <v>技術２課</v>
      </c>
      <c r="D159" s="21" t="str">
        <f>IF(VLOOKUP(A159,'DB（シナリオ）'!$A$2:$R$217,4,FALSE)="","",VLOOKUP(A159,'DB（シナリオ）'!$A$2:$R$217,4,FALSE))</f>
        <v/>
      </c>
      <c r="E159" s="22" t="str">
        <f>IF(VLOOKUP(A159,'DB（シナリオ）'!$A$2:$R$217,5,FALSE)="","",VLOOKUP(A159,'DB（シナリオ）'!$A$2:$R$217,5,FALSE))</f>
        <v>山中</v>
      </c>
      <c r="F159" s="22" t="str">
        <f>IF(VLOOKUP(A159,'DB（シナリオ）'!$A$2:$R$217,6,FALSE)="","",VLOOKUP(A159,'DB（シナリオ）'!$A$2:$R$217,6,FALSE))</f>
        <v>男</v>
      </c>
      <c r="G159" s="22">
        <f>IF(VLOOKUP(A159,'DB（シナリオ）'!$A$2:$R$217,7,FALSE)="","",VLOOKUP(A159,'DB（シナリオ）'!$A$2:$R$217,7,FALSE))</f>
        <v>65</v>
      </c>
      <c r="H159" s="45" t="str">
        <f>IF(VLOOKUP(A159,'DB（シナリオ）'!$A$2:$R$217,8,FALSE)="","",VLOOKUP(A159,'DB（シナリオ）'!$A$2:$R$217,8,FALSE))</f>
        <v>在館</v>
      </c>
      <c r="I159" s="21" t="str">
        <f>IF(VLOOKUP(A159,'DB（シナリオ）'!$A$2:$R$217,9,FALSE)="","",VLOOKUP(A159,'DB（シナリオ）'!$A$2:$R$217,9,FALSE))</f>
        <v>聴覚障害</v>
      </c>
      <c r="J159" s="22" t="str">
        <f>IF(VLOOKUP(A159,'DB（シナリオ）'!$A$2:$R$217,10,FALSE)="","",VLOOKUP(A159,'DB（シナリオ）'!$A$2:$R$217,10,FALSE))</f>
        <v>社内におり、無事</v>
      </c>
      <c r="K159" s="21" t="str">
        <f>IF(VLOOKUP(A159,'DB（シナリオ）'!$A$2:$R$217,11,FALSE)="","",VLOOKUP(A159,'DB（シナリオ）'!$A$2:$R$217,11,FALSE))</f>
        <v>ひがしの市</v>
      </c>
      <c r="L159" s="21" t="str">
        <f>IF(VLOOKUP(A159,'DB（シナリオ）'!$A$2:$R$217,12,FALSE)="","",VLOOKUP(A159,'DB（シナリオ）'!$A$2:$R$217,12,FALSE))</f>
        <v>南北線たい駅</v>
      </c>
      <c r="M159" s="21">
        <f>IF(VLOOKUP(A159,'DB（シナリオ）'!$A$2:$R$217,13,FALSE)="","",VLOOKUP(A159,'DB（シナリオ）'!$A$2:$R$217,13,FALSE))</f>
        <v>7</v>
      </c>
      <c r="N159" s="21" t="str">
        <f>IF(VLOOKUP(A159,'DB（シナリオ）'!$A$2:$R$217,15,FALSE)="","",VLOOKUP(A159,'DB（シナリオ）'!$A$2:$R$217,15,FALSE))</f>
        <v>妻</v>
      </c>
      <c r="O159" s="21" t="str">
        <f>IF(VLOOKUP(A159,'DB（シナリオ）'!$A$2:$R$217,16,FALSE)="","",VLOOKUP(A159,'DB（シナリオ）'!$A$2:$R$217,16,FALSE))</f>
        <v>無事</v>
      </c>
      <c r="P159" s="21" t="str">
        <f>IF(VLOOKUP(A159,'DB（シナリオ）'!$A$2:$R$217,17,FALSE)="","",VLOOKUP(A159,'DB（シナリオ）'!$A$2:$R$217,17,FALSE))</f>
        <v>難聴。補聴器をしていても、電子音や放送の音はよく聞き取れない。補聴器があれば会話は可能。</v>
      </c>
      <c r="Q159" s="26" t="str">
        <f>IF(VLOOKUP(A159,'DB（シナリオ）'!$A$2:$R$217,18,FALSE)="","",VLOOKUP(A159,'DB（シナリオ）'!$A$2:$R$217,18,FALSE))</f>
        <v/>
      </c>
    </row>
    <row r="160" spans="1:17" ht="56.25" customHeight="1" x14ac:dyDescent="0.2">
      <c r="A160" s="21">
        <f t="shared" si="2"/>
        <v>259</v>
      </c>
      <c r="B160" s="21" t="str">
        <f>IF(VLOOKUP(A160,'DB（シナリオ）'!$A$2:$R$217,2,FALSE)="","",VLOOKUP(A160,'DB（シナリオ）'!$A$2:$R$217,2,FALSE))</f>
        <v>技術部</v>
      </c>
      <c r="C160" s="22" t="str">
        <f>IF(VLOOKUP(A160,'DB（シナリオ）'!$A$2:$R$217,3,FALSE)="","",VLOOKUP(A160,'DB（シナリオ）'!$A$2:$R$217,3,FALSE))</f>
        <v>技術２課</v>
      </c>
      <c r="D160" s="21" t="str">
        <f>IF(VLOOKUP(A160,'DB（シナリオ）'!$A$2:$R$217,4,FALSE)="","",VLOOKUP(A160,'DB（シナリオ）'!$A$2:$R$217,4,FALSE))</f>
        <v/>
      </c>
      <c r="E160" s="22" t="str">
        <f>IF(VLOOKUP(A160,'DB（シナリオ）'!$A$2:$R$217,5,FALSE)="","",VLOOKUP(A160,'DB（シナリオ）'!$A$2:$R$217,5,FALSE))</f>
        <v>田口</v>
      </c>
      <c r="F160" s="22" t="str">
        <f>IF(VLOOKUP(A160,'DB（シナリオ）'!$A$2:$R$217,6,FALSE)="","",VLOOKUP(A160,'DB（シナリオ）'!$A$2:$R$217,6,FALSE))</f>
        <v>男</v>
      </c>
      <c r="G160" s="22">
        <f>IF(VLOOKUP(A160,'DB（シナリオ）'!$A$2:$R$217,7,FALSE)="","",VLOOKUP(A160,'DB（シナリオ）'!$A$2:$R$217,7,FALSE))</f>
        <v>62</v>
      </c>
      <c r="H160" s="45" t="str">
        <f>IF(VLOOKUP(A160,'DB（シナリオ）'!$A$2:$R$217,8,FALSE)="","",VLOOKUP(A160,'DB（シナリオ）'!$A$2:$R$217,8,FALSE))</f>
        <v>在館</v>
      </c>
      <c r="I160" s="21" t="str">
        <f>IF(VLOOKUP(A160,'DB（シナリオ）'!$A$2:$R$217,9,FALSE)="","",VLOOKUP(A160,'DB（シナリオ）'!$A$2:$R$217,9,FALSE))</f>
        <v/>
      </c>
      <c r="J160" s="22" t="str">
        <f>IF(VLOOKUP(A160,'DB（シナリオ）'!$A$2:$R$217,10,FALSE)="","",VLOOKUP(A160,'DB（シナリオ）'!$A$2:$R$217,10,FALSE))</f>
        <v>社内におり、無事</v>
      </c>
      <c r="K160" s="21" t="str">
        <f>IF(VLOOKUP(A160,'DB（シナリオ）'!$A$2:$R$217,11,FALSE)="","",VLOOKUP(A160,'DB（シナリオ）'!$A$2:$R$217,11,FALSE))</f>
        <v>にしやま市</v>
      </c>
      <c r="L160" s="21" t="str">
        <f>IF(VLOOKUP(A160,'DB（シナリオ）'!$A$2:$R$217,12,FALSE)="","",VLOOKUP(A160,'DB（シナリオ）'!$A$2:$R$217,12,FALSE))</f>
        <v>東西線はち駅</v>
      </c>
      <c r="M160" s="21">
        <f>IF(VLOOKUP(A160,'DB（シナリオ）'!$A$2:$R$217,13,FALSE)="","",VLOOKUP(A160,'DB（シナリオ）'!$A$2:$R$217,13,FALSE))</f>
        <v>15</v>
      </c>
      <c r="N160" s="21" t="str">
        <f>IF(VLOOKUP(A160,'DB（シナリオ）'!$A$2:$R$217,15,FALSE)="","",VLOOKUP(A160,'DB（シナリオ）'!$A$2:$R$217,15,FALSE))</f>
        <v>妻、娘(24歳・大学院生・同居）</v>
      </c>
      <c r="O160" s="21" t="str">
        <f>IF(VLOOKUP(A160,'DB（シナリオ）'!$A$2:$R$217,16,FALSE)="","",VLOOKUP(A160,'DB（シナリオ）'!$A$2:$R$217,16,FALSE))</f>
        <v>全員無事</v>
      </c>
      <c r="P160" s="21" t="str">
        <f>IF(VLOOKUP(A160,'DB（シナリオ）'!$A$2:$R$217,17,FALSE)="","",VLOOKUP(A160,'DB（シナリオ）'!$A$2:$R$217,17,FALSE))</f>
        <v/>
      </c>
      <c r="Q160" s="26" t="str">
        <f>IF(VLOOKUP(A160,'DB（シナリオ）'!$A$2:$R$217,18,FALSE)="","",VLOOKUP(A160,'DB（シナリオ）'!$A$2:$R$217,18,FALSE))</f>
        <v/>
      </c>
    </row>
    <row r="161" spans="1:17" ht="56.25" customHeight="1" x14ac:dyDescent="0.2">
      <c r="A161" s="21">
        <f t="shared" si="2"/>
        <v>260</v>
      </c>
      <c r="B161" s="21" t="str">
        <f>IF(VLOOKUP(A161,'DB（シナリオ）'!$A$2:$R$217,2,FALSE)="","",VLOOKUP(A161,'DB（シナリオ）'!$A$2:$R$217,2,FALSE))</f>
        <v>技術部</v>
      </c>
      <c r="C161" s="22" t="str">
        <f>IF(VLOOKUP(A161,'DB（シナリオ）'!$A$2:$R$217,3,FALSE)="","",VLOOKUP(A161,'DB（シナリオ）'!$A$2:$R$217,3,FALSE))</f>
        <v>技術２課</v>
      </c>
      <c r="D161" s="21" t="str">
        <f>IF(VLOOKUP(A161,'DB（シナリオ）'!$A$2:$R$217,4,FALSE)="","",VLOOKUP(A161,'DB（シナリオ）'!$A$2:$R$217,4,FALSE))</f>
        <v>CAD担当（契約社員）</v>
      </c>
      <c r="E161" s="22" t="str">
        <f>IF(VLOOKUP(A161,'DB（シナリオ）'!$A$2:$R$217,5,FALSE)="","",VLOOKUP(A161,'DB（シナリオ）'!$A$2:$R$217,5,FALSE))</f>
        <v>江戸川</v>
      </c>
      <c r="F161" s="22" t="str">
        <f>IF(VLOOKUP(A161,'DB（シナリオ）'!$A$2:$R$217,6,FALSE)="","",VLOOKUP(A161,'DB（シナリオ）'!$A$2:$R$217,6,FALSE))</f>
        <v>女</v>
      </c>
      <c r="G161" s="22">
        <f>IF(VLOOKUP(A161,'DB（シナリオ）'!$A$2:$R$217,7,FALSE)="","",VLOOKUP(A161,'DB（シナリオ）'!$A$2:$R$217,7,FALSE))</f>
        <v>38</v>
      </c>
      <c r="H161" s="45" t="str">
        <f>IF(VLOOKUP(A161,'DB（シナリオ）'!$A$2:$R$217,8,FALSE)="","",VLOOKUP(A161,'DB（シナリオ）'!$A$2:$R$217,8,FALSE))</f>
        <v>在館</v>
      </c>
      <c r="I161" s="21" t="str">
        <f>IF(VLOOKUP(A161,'DB（シナリオ）'!$A$2:$R$217,9,FALSE)="","",VLOOKUP(A161,'DB（シナリオ）'!$A$2:$R$217,9,FALSE))</f>
        <v/>
      </c>
      <c r="J161" s="22" t="str">
        <f>IF(VLOOKUP(A161,'DB（シナリオ）'!$A$2:$R$217,10,FALSE)="","",VLOOKUP(A161,'DB（シナリオ）'!$A$2:$R$217,10,FALSE))</f>
        <v>社内におり、無事</v>
      </c>
      <c r="K161" s="21" t="str">
        <f>IF(VLOOKUP(A161,'DB（シナリオ）'!$A$2:$R$217,11,FALSE)="","",VLOOKUP(A161,'DB（シナリオ）'!$A$2:$R$217,11,FALSE))</f>
        <v>はまべ市</v>
      </c>
      <c r="L161" s="21" t="str">
        <f>IF(VLOOKUP(A161,'DB（シナリオ）'!$A$2:$R$217,12,FALSE)="","",VLOOKUP(A161,'DB（シナリオ）'!$A$2:$R$217,12,FALSE))</f>
        <v>東西線かぶと駅</v>
      </c>
      <c r="M161" s="21">
        <f>IF(VLOOKUP(A161,'DB（シナリオ）'!$A$2:$R$217,13,FALSE)="","",VLOOKUP(A161,'DB（シナリオ）'!$A$2:$R$217,13,FALSE))</f>
        <v>30</v>
      </c>
      <c r="N161" s="21" t="str">
        <f>IF(VLOOKUP(A161,'DB（シナリオ）'!$A$2:$R$217,15,FALSE)="","",VLOOKUP(A161,'DB（シナリオ）'!$A$2:$R$217,15,FALSE))</f>
        <v>夫、息子（12歳）</v>
      </c>
      <c r="O161" s="21" t="str">
        <f>IF(VLOOKUP(A161,'DB（シナリオ）'!$A$2:$R$217,16,FALSE)="","",VLOOKUP(A161,'DB（シナリオ）'!$A$2:$R$217,16,FALSE))</f>
        <v>全員無事</v>
      </c>
      <c r="P161" s="21" t="str">
        <f>IF(VLOOKUP(A161,'DB（シナリオ）'!$A$2:$R$217,17,FALSE)="","",VLOOKUP(A161,'DB（シナリオ）'!$A$2:$R$217,17,FALSE))</f>
        <v/>
      </c>
      <c r="Q161" s="26" t="str">
        <f>IF(VLOOKUP(A161,'DB（シナリオ）'!$A$2:$R$217,18,FALSE)="","",VLOOKUP(A161,'DB（シナリオ）'!$A$2:$R$217,18,FALSE))</f>
        <v/>
      </c>
    </row>
    <row r="162" spans="1:17" ht="56.25" customHeight="1" x14ac:dyDescent="0.2">
      <c r="A162" s="21">
        <f t="shared" si="2"/>
        <v>261</v>
      </c>
      <c r="B162" s="21" t="str">
        <f>IF(VLOOKUP(A162,'DB（シナリオ）'!$A$2:$R$217,2,FALSE)="","",VLOOKUP(A162,'DB（シナリオ）'!$A$2:$R$217,2,FALSE))</f>
        <v>技術部</v>
      </c>
      <c r="C162" s="22" t="str">
        <f>IF(VLOOKUP(A162,'DB（シナリオ）'!$A$2:$R$217,3,FALSE)="","",VLOOKUP(A162,'DB（シナリオ）'!$A$2:$R$217,3,FALSE))</f>
        <v>技術２課</v>
      </c>
      <c r="D162" s="21" t="str">
        <f>IF(VLOOKUP(A162,'DB（シナリオ）'!$A$2:$R$217,4,FALSE)="","",VLOOKUP(A162,'DB（シナリオ）'!$A$2:$R$217,4,FALSE))</f>
        <v>CAD担当（契約社員）</v>
      </c>
      <c r="E162" s="22" t="str">
        <f>IF(VLOOKUP(A162,'DB（シナリオ）'!$A$2:$R$217,5,FALSE)="","",VLOOKUP(A162,'DB（シナリオ）'!$A$2:$R$217,5,FALSE))</f>
        <v>森本</v>
      </c>
      <c r="F162" s="22" t="str">
        <f>IF(VLOOKUP(A162,'DB（シナリオ）'!$A$2:$R$217,6,FALSE)="","",VLOOKUP(A162,'DB（シナリオ）'!$A$2:$R$217,6,FALSE))</f>
        <v>女</v>
      </c>
      <c r="G162" s="22">
        <f>IF(VLOOKUP(A162,'DB（シナリオ）'!$A$2:$R$217,7,FALSE)="","",VLOOKUP(A162,'DB（シナリオ）'!$A$2:$R$217,7,FALSE))</f>
        <v>30</v>
      </c>
      <c r="H162" s="45" t="s">
        <v>1689</v>
      </c>
      <c r="I162" s="21" t="str">
        <f>IF(VLOOKUP(A162,'DB（シナリオ）'!$A$2:$R$217,9,FALSE)="","",VLOOKUP(A162,'DB（シナリオ）'!$A$2:$R$217,9,FALSE))</f>
        <v/>
      </c>
      <c r="J162" s="22" t="s">
        <v>1696</v>
      </c>
      <c r="K162" s="21" t="str">
        <f>IF(VLOOKUP(A162,'DB（シナリオ）'!$A$2:$R$217,11,FALSE)="","",VLOOKUP(A162,'DB（シナリオ）'!$A$2:$R$217,11,FALSE))</f>
        <v>にしやま市</v>
      </c>
      <c r="L162" s="21" t="str">
        <f>IF(VLOOKUP(A162,'DB（シナリオ）'!$A$2:$R$217,12,FALSE)="","",VLOOKUP(A162,'DB（シナリオ）'!$A$2:$R$217,12,FALSE))</f>
        <v>東西線ばった駅</v>
      </c>
      <c r="M162" s="21">
        <f>IF(VLOOKUP(A162,'DB（シナリオ）'!$A$2:$R$217,13,FALSE)="","",VLOOKUP(A162,'DB（シナリオ）'!$A$2:$R$217,13,FALSE))</f>
        <v>25</v>
      </c>
      <c r="N162" s="21" t="str">
        <f>IF(VLOOKUP(A162,'DB（シナリオ）'!$A$2:$R$217,15,FALSE)="","",VLOOKUP(A162,'DB（シナリオ）'!$A$2:$R$217,15,FALSE))</f>
        <v>夫</v>
      </c>
      <c r="O162" s="21" t="str">
        <f>IF(VLOOKUP(A162,'DB（シナリオ）'!$A$2:$R$217,16,FALSE)="","",VLOOKUP(A162,'DB（シナリオ）'!$A$2:$R$217,16,FALSE))</f>
        <v>無事</v>
      </c>
      <c r="P162" s="21" t="str">
        <f>IF(VLOOKUP(A162,'DB（シナリオ）'!$A$2:$R$217,17,FALSE)="","",VLOOKUP(A162,'DB（シナリオ）'!$A$2:$R$217,17,FALSE))</f>
        <v/>
      </c>
      <c r="Q162" s="26" t="str">
        <f>IF(VLOOKUP(A162,'DB（シナリオ）'!$A$2:$R$217,18,FALSE)="","",VLOOKUP(A162,'DB（シナリオ）'!$A$2:$R$217,18,FALSE))</f>
        <v/>
      </c>
    </row>
    <row r="163" spans="1:17" ht="56.25" customHeight="1" x14ac:dyDescent="0.2">
      <c r="A163" s="21">
        <f t="shared" si="2"/>
        <v>262</v>
      </c>
      <c r="B163" s="21" t="str">
        <f>IF(VLOOKUP(A163,'DB（シナリオ）'!$A$2:$R$217,2,FALSE)="","",VLOOKUP(A163,'DB（シナリオ）'!$A$2:$R$217,2,FALSE))</f>
        <v>技術部</v>
      </c>
      <c r="C163" s="22" t="str">
        <f>IF(VLOOKUP(A163,'DB（シナリオ）'!$A$2:$R$217,3,FALSE)="","",VLOOKUP(A163,'DB（シナリオ）'!$A$2:$R$217,3,FALSE))</f>
        <v>技術２課</v>
      </c>
      <c r="D163" s="21" t="str">
        <f>IF(VLOOKUP(A163,'DB（シナリオ）'!$A$2:$R$217,4,FALSE)="","",VLOOKUP(A163,'DB（シナリオ）'!$A$2:$R$217,4,FALSE))</f>
        <v>CAD担当（契約社員）</v>
      </c>
      <c r="E163" s="22" t="str">
        <f>IF(VLOOKUP(A163,'DB（シナリオ）'!$A$2:$R$217,5,FALSE)="","",VLOOKUP(A163,'DB（シナリオ）'!$A$2:$R$217,5,FALSE))</f>
        <v>北</v>
      </c>
      <c r="F163" s="22" t="str">
        <f>IF(VLOOKUP(A163,'DB（シナリオ）'!$A$2:$R$217,6,FALSE)="","",VLOOKUP(A163,'DB（シナリオ）'!$A$2:$R$217,6,FALSE))</f>
        <v>女</v>
      </c>
      <c r="G163" s="22">
        <f>IF(VLOOKUP(A163,'DB（シナリオ）'!$A$2:$R$217,7,FALSE)="","",VLOOKUP(A163,'DB（シナリオ）'!$A$2:$R$217,7,FALSE))</f>
        <v>29</v>
      </c>
      <c r="H163" s="45" t="s">
        <v>1689</v>
      </c>
      <c r="I163" s="21" t="str">
        <f>IF(VLOOKUP(A163,'DB（シナリオ）'!$A$2:$R$217,9,FALSE)="","",VLOOKUP(A163,'DB（シナリオ）'!$A$2:$R$217,9,FALSE))</f>
        <v/>
      </c>
      <c r="J163" s="22" t="s">
        <v>1696</v>
      </c>
      <c r="K163" s="21" t="str">
        <f>IF(VLOOKUP(A163,'DB（シナリオ）'!$A$2:$R$217,11,FALSE)="","",VLOOKUP(A163,'DB（シナリオ）'!$A$2:$R$217,11,FALSE))</f>
        <v>はまべ市</v>
      </c>
      <c r="L163" s="21" t="str">
        <f>IF(VLOOKUP(A163,'DB（シナリオ）'!$A$2:$R$217,12,FALSE)="","",VLOOKUP(A163,'DB（シナリオ）'!$A$2:$R$217,12,FALSE))</f>
        <v>東西線かぶと駅</v>
      </c>
      <c r="M163" s="21">
        <f>IF(VLOOKUP(A163,'DB（シナリオ）'!$A$2:$R$217,13,FALSE)="","",VLOOKUP(A163,'DB（シナリオ）'!$A$2:$R$217,13,FALSE))</f>
        <v>30</v>
      </c>
      <c r="N163" s="21" t="str">
        <f>IF(VLOOKUP(A163,'DB（シナリオ）'!$A$2:$R$217,15,FALSE)="","",VLOOKUP(A163,'DB（シナリオ）'!$A$2:$R$217,15,FALSE))</f>
        <v>独身、一人暮らし</v>
      </c>
      <c r="O163" s="21" t="str">
        <f>IF(VLOOKUP(A163,'DB（シナリオ）'!$A$2:$R$217,16,FALSE)="","",VLOOKUP(A163,'DB（シナリオ）'!$A$2:$R$217,16,FALSE))</f>
        <v/>
      </c>
      <c r="P163" s="21" t="str">
        <f>IF(VLOOKUP(A163,'DB（シナリオ）'!$A$2:$R$217,17,FALSE)="","",VLOOKUP(A163,'DB（シナリオ）'!$A$2:$R$217,17,FALSE))</f>
        <v/>
      </c>
      <c r="Q163" s="26" t="str">
        <f>IF(VLOOKUP(A163,'DB（シナリオ）'!$A$2:$R$217,18,FALSE)="","",VLOOKUP(A163,'DB（シナリオ）'!$A$2:$R$217,18,FALSE))</f>
        <v/>
      </c>
    </row>
    <row r="164" spans="1:17" ht="56.25" customHeight="1" x14ac:dyDescent="0.2">
      <c r="A164" s="21">
        <f t="shared" si="2"/>
        <v>263</v>
      </c>
      <c r="B164" s="21" t="str">
        <f>IF(VLOOKUP(A164,'DB（シナリオ）'!$A$2:$R$217,2,FALSE)="","",VLOOKUP(A164,'DB（シナリオ）'!$A$2:$R$217,2,FALSE))</f>
        <v>技術部</v>
      </c>
      <c r="C164" s="22" t="str">
        <f>IF(VLOOKUP(A164,'DB（シナリオ）'!$A$2:$R$217,3,FALSE)="","",VLOOKUP(A164,'DB（シナリオ）'!$A$2:$R$217,3,FALSE))</f>
        <v>技術２課</v>
      </c>
      <c r="D164" s="21" t="str">
        <f>IF(VLOOKUP(A164,'DB（シナリオ）'!$A$2:$R$217,4,FALSE)="","",VLOOKUP(A164,'DB（シナリオ）'!$A$2:$R$217,4,FALSE))</f>
        <v>CAD担当（契約社員）</v>
      </c>
      <c r="E164" s="22" t="str">
        <f>IF(VLOOKUP(A164,'DB（シナリオ）'!$A$2:$R$217,5,FALSE)="","",VLOOKUP(A164,'DB（シナリオ）'!$A$2:$R$217,5,FALSE))</f>
        <v>赤羽</v>
      </c>
      <c r="F164" s="22" t="str">
        <f>IF(VLOOKUP(A164,'DB（シナリオ）'!$A$2:$R$217,6,FALSE)="","",VLOOKUP(A164,'DB（シナリオ）'!$A$2:$R$217,6,FALSE))</f>
        <v>女</v>
      </c>
      <c r="G164" s="22">
        <f>IF(VLOOKUP(A164,'DB（シナリオ）'!$A$2:$R$217,7,FALSE)="","",VLOOKUP(A164,'DB（シナリオ）'!$A$2:$R$217,7,FALSE))</f>
        <v>25</v>
      </c>
      <c r="H164" s="45" t="s">
        <v>1689</v>
      </c>
      <c r="I164" s="21" t="str">
        <f>IF(VLOOKUP(A164,'DB（シナリオ）'!$A$2:$R$217,9,FALSE)="","",VLOOKUP(A164,'DB（シナリオ）'!$A$2:$R$217,9,FALSE))</f>
        <v/>
      </c>
      <c r="J164" s="22" t="s">
        <v>1696</v>
      </c>
      <c r="K164" s="21" t="str">
        <f>IF(VLOOKUP(A164,'DB（シナリオ）'!$A$2:$R$217,11,FALSE)="","",VLOOKUP(A164,'DB（シナリオ）'!$A$2:$R$217,11,FALSE))</f>
        <v>ひがしの市</v>
      </c>
      <c r="L164" s="21" t="str">
        <f>IF(VLOOKUP(A164,'DB（シナリオ）'!$A$2:$R$217,12,FALSE)="","",VLOOKUP(A164,'DB（シナリオ）'!$A$2:$R$217,12,FALSE))</f>
        <v>南北線たい駅</v>
      </c>
      <c r="M164" s="21">
        <f>IF(VLOOKUP(A164,'DB（シナリオ）'!$A$2:$R$217,13,FALSE)="","",VLOOKUP(A164,'DB（シナリオ）'!$A$2:$R$217,13,FALSE))</f>
        <v>7</v>
      </c>
      <c r="N164" s="21" t="str">
        <f>IF(VLOOKUP(A164,'DB（シナリオ）'!$A$2:$R$217,15,FALSE)="","",VLOOKUP(A164,'DB（シナリオ）'!$A$2:$R$217,15,FALSE))</f>
        <v>独身、一人暮らし</v>
      </c>
      <c r="O164" s="21" t="str">
        <f>IF(VLOOKUP(A164,'DB（シナリオ）'!$A$2:$R$217,16,FALSE)="","",VLOOKUP(A164,'DB（シナリオ）'!$A$2:$R$217,16,FALSE))</f>
        <v/>
      </c>
      <c r="P164" s="21" t="str">
        <f>IF(VLOOKUP(A164,'DB（シナリオ）'!$A$2:$R$217,17,FALSE)="","",VLOOKUP(A164,'DB（シナリオ）'!$A$2:$R$217,17,FALSE))</f>
        <v/>
      </c>
      <c r="Q164" s="26" t="str">
        <f>IF(VLOOKUP(A164,'DB（シナリオ）'!$A$2:$R$217,18,FALSE)="","",VLOOKUP(A164,'DB（シナリオ）'!$A$2:$R$217,18,FALSE))</f>
        <v/>
      </c>
    </row>
    <row r="165" spans="1:17" ht="56.25" customHeight="1" x14ac:dyDescent="0.2">
      <c r="A165" s="21">
        <f t="shared" si="2"/>
        <v>264</v>
      </c>
      <c r="B165" s="21" t="str">
        <f>IF(VLOOKUP(A165,'DB（シナリオ）'!$A$2:$R$217,2,FALSE)="","",VLOOKUP(A165,'DB（シナリオ）'!$A$2:$R$217,2,FALSE))</f>
        <v>品質保証部</v>
      </c>
      <c r="C165" s="22" t="str">
        <f>IF(VLOOKUP(A165,'DB（シナリオ）'!$A$2:$R$217,3,FALSE)="","",VLOOKUP(A165,'DB（シナリオ）'!$A$2:$R$217,3,FALSE))</f>
        <v/>
      </c>
      <c r="D165" s="21" t="str">
        <f>IF(VLOOKUP(A165,'DB（シナリオ）'!$A$2:$R$217,4,FALSE)="","",VLOOKUP(A165,'DB（シナリオ）'!$A$2:$R$217,4,FALSE))</f>
        <v>部長【対策本部】</v>
      </c>
      <c r="E165" s="22" t="str">
        <f>IF(VLOOKUP(A165,'DB（シナリオ）'!$A$2:$R$217,5,FALSE)="","",VLOOKUP(A165,'DB（シナリオ）'!$A$2:$R$217,5,FALSE))</f>
        <v>矢野</v>
      </c>
      <c r="F165" s="22" t="str">
        <f>IF(VLOOKUP(A165,'DB（シナリオ）'!$A$2:$R$217,6,FALSE)="","",VLOOKUP(A165,'DB（シナリオ）'!$A$2:$R$217,6,FALSE))</f>
        <v>男</v>
      </c>
      <c r="G165" s="22">
        <f>IF(VLOOKUP(A165,'DB（シナリオ）'!$A$2:$R$217,7,FALSE)="","",VLOOKUP(A165,'DB（シナリオ）'!$A$2:$R$217,7,FALSE))</f>
        <v>58</v>
      </c>
      <c r="H165" s="45" t="str">
        <f>IF(VLOOKUP(A165,'DB（シナリオ）'!$A$2:$R$217,8,FALSE)="","",VLOOKUP(A165,'DB（シナリオ）'!$A$2:$R$217,8,FALSE))</f>
        <v>在館</v>
      </c>
      <c r="I165" s="21" t="str">
        <f>IF(VLOOKUP(A165,'DB（シナリオ）'!$A$2:$R$217,9,FALSE)="","",VLOOKUP(A165,'DB（シナリオ）'!$A$2:$R$217,9,FALSE))</f>
        <v/>
      </c>
      <c r="J165" s="22" t="str">
        <f>IF(VLOOKUP(A165,'DB（シナリオ）'!$A$2:$R$217,10,FALSE)="","",VLOOKUP(A165,'DB（シナリオ）'!$A$2:$R$217,10,FALSE))</f>
        <v>社内におり、無事</v>
      </c>
      <c r="K165" s="21" t="str">
        <f>IF(VLOOKUP(A165,'DB（シナリオ）'!$A$2:$R$217,11,FALSE)="","",VLOOKUP(A165,'DB（シナリオ）'!$A$2:$R$217,11,FALSE))</f>
        <v>ひがしの市</v>
      </c>
      <c r="L165" s="21" t="str">
        <f>IF(VLOOKUP(A165,'DB（シナリオ）'!$A$2:$R$217,12,FALSE)="","",VLOOKUP(A165,'DB（シナリオ）'!$A$2:$R$217,12,FALSE))</f>
        <v>東西線クマ駅</v>
      </c>
      <c r="M165" s="21">
        <f>IF(VLOOKUP(A165,'DB（シナリオ）'!$A$2:$R$217,13,FALSE)="","",VLOOKUP(A165,'DB（シナリオ）'!$A$2:$R$217,13,FALSE))</f>
        <v>22</v>
      </c>
      <c r="N165" s="21" t="str">
        <f>IF(VLOOKUP(A165,'DB（シナリオ）'!$A$2:$R$217,15,FALSE)="","",VLOOKUP(A165,'DB（シナリオ）'!$A$2:$R$217,15,FALSE))</f>
        <v>妻、娘(20崔）</v>
      </c>
      <c r="O165" s="21" t="str">
        <f>IF(VLOOKUP(A165,'DB（シナリオ）'!$A$2:$R$217,16,FALSE)="","",VLOOKUP(A165,'DB（シナリオ）'!$A$2:$R$217,16,FALSE))</f>
        <v>全員無事</v>
      </c>
      <c r="P165" s="21" t="str">
        <f>IF(VLOOKUP(A165,'DB（シナリオ）'!$A$2:$R$217,17,FALSE)="","",VLOOKUP(A165,'DB（シナリオ）'!$A$2:$R$217,17,FALSE))</f>
        <v/>
      </c>
      <c r="Q165" s="26" t="str">
        <f>IF(VLOOKUP(A165,'DB（シナリオ）'!$A$2:$R$217,18,FALSE)="","",VLOOKUP(A165,'DB（シナリオ）'!$A$2:$R$217,18,FALSE))</f>
        <v/>
      </c>
    </row>
    <row r="166" spans="1:17" ht="56.25" customHeight="1" x14ac:dyDescent="0.2">
      <c r="A166" s="21">
        <f t="shared" si="2"/>
        <v>265</v>
      </c>
      <c r="B166" s="21" t="str">
        <f>IF(VLOOKUP(A166,'DB（シナリオ）'!$A$2:$R$217,2,FALSE)="","",VLOOKUP(A166,'DB（シナリオ）'!$A$2:$R$217,2,FALSE))</f>
        <v>品質保証部</v>
      </c>
      <c r="C166" s="22" t="str">
        <f>IF(VLOOKUP(A166,'DB（シナリオ）'!$A$2:$R$217,3,FALSE)="","",VLOOKUP(A166,'DB（シナリオ）'!$A$2:$R$217,3,FALSE))</f>
        <v>品質保証課</v>
      </c>
      <c r="D166" s="21" t="str">
        <f>IF(VLOOKUP(A166,'DB（シナリオ）'!$A$2:$R$217,4,FALSE)="","",VLOOKUP(A166,'DB（シナリオ）'!$A$2:$R$217,4,FALSE))</f>
        <v>課長</v>
      </c>
      <c r="E166" s="22" t="str">
        <f>IF(VLOOKUP(A166,'DB（シナリオ）'!$A$2:$R$217,5,FALSE)="","",VLOOKUP(A166,'DB（シナリオ）'!$A$2:$R$217,5,FALSE))</f>
        <v>岩手</v>
      </c>
      <c r="F166" s="22" t="str">
        <f>IF(VLOOKUP(A166,'DB（シナリオ）'!$A$2:$R$217,6,FALSE)="","",VLOOKUP(A166,'DB（シナリオ）'!$A$2:$R$217,6,FALSE))</f>
        <v>男</v>
      </c>
      <c r="G166" s="22">
        <f>IF(VLOOKUP(A166,'DB（シナリオ）'!$A$2:$R$217,7,FALSE)="","",VLOOKUP(A166,'DB（シナリオ）'!$A$2:$R$217,7,FALSE))</f>
        <v>55</v>
      </c>
      <c r="H166" s="45" t="str">
        <f>IF(VLOOKUP(A166,'DB（シナリオ）'!$A$2:$R$217,8,FALSE)="","",VLOOKUP(A166,'DB（シナリオ）'!$A$2:$R$217,8,FALSE))</f>
        <v>外出中</v>
      </c>
      <c r="I166" s="21" t="str">
        <f>IF(VLOOKUP(A166,'DB（シナリオ）'!$A$2:$R$217,9,FALSE)="","",VLOOKUP(A166,'DB（シナリオ）'!$A$2:$R$217,9,FALSE))</f>
        <v/>
      </c>
      <c r="J166" s="22" t="str">
        <f>IF(VLOOKUP(A166,'DB（シナリオ）'!$A$2:$R$217,10,FALSE)="","",VLOOKUP(A166,'DB（シナリオ）'!$A$2:$R$217,10,FALSE))</f>
        <v>外出先で被災、無事</v>
      </c>
      <c r="K166" s="21" t="str">
        <f>IF(VLOOKUP(A166,'DB（シナリオ）'!$A$2:$R$217,11,FALSE)="","",VLOOKUP(A166,'DB（シナリオ）'!$A$2:$R$217,11,FALSE))</f>
        <v>ひがしの市</v>
      </c>
      <c r="L166" s="21" t="str">
        <f>IF(VLOOKUP(A166,'DB（シナリオ）'!$A$2:$R$217,12,FALSE)="","",VLOOKUP(A166,'DB（シナリオ）'!$A$2:$R$217,12,FALSE))</f>
        <v>東西線クマ駅</v>
      </c>
      <c r="M166" s="21">
        <f>IF(VLOOKUP(A166,'DB（シナリオ）'!$A$2:$R$217,13,FALSE)="","",VLOOKUP(A166,'DB（シナリオ）'!$A$2:$R$217,13,FALSE))</f>
        <v>22</v>
      </c>
      <c r="N166" s="21" t="str">
        <f>IF(VLOOKUP(A166,'DB（シナリオ）'!$A$2:$R$217,15,FALSE)="","",VLOOKUP(A166,'DB（シナリオ）'!$A$2:$R$217,15,FALSE))</f>
        <v>妻・息子（15歳）</v>
      </c>
      <c r="O166" s="21" t="str">
        <f>IF(VLOOKUP(A166,'DB（シナリオ）'!$A$2:$R$217,16,FALSE)="","",VLOOKUP(A166,'DB（シナリオ）'!$A$2:$R$217,16,FALSE))</f>
        <v>全員無事</v>
      </c>
      <c r="P166" s="21" t="str">
        <f>IF(VLOOKUP(A166,'DB（シナリオ）'!$A$2:$R$217,17,FALSE)="","",VLOOKUP(A166,'DB（シナリオ）'!$A$2:$R$217,17,FALSE))</f>
        <v/>
      </c>
      <c r="Q166" s="26" t="str">
        <f>IF(VLOOKUP(A166,'DB（シナリオ）'!$A$2:$R$217,18,FALSE)="","",VLOOKUP(A166,'DB（シナリオ）'!$A$2:$R$217,18,FALSE))</f>
        <v/>
      </c>
    </row>
    <row r="167" spans="1:17" ht="56.25" customHeight="1" x14ac:dyDescent="0.2">
      <c r="A167" s="21">
        <f t="shared" si="2"/>
        <v>266</v>
      </c>
      <c r="B167" s="21" t="str">
        <f>IF(VLOOKUP(A167,'DB（シナリオ）'!$A$2:$R$217,2,FALSE)="","",VLOOKUP(A167,'DB（シナリオ）'!$A$2:$R$217,2,FALSE))</f>
        <v>品質保証部</v>
      </c>
      <c r="C167" s="22" t="str">
        <f>IF(VLOOKUP(A167,'DB（シナリオ）'!$A$2:$R$217,3,FALSE)="","",VLOOKUP(A167,'DB（シナリオ）'!$A$2:$R$217,3,FALSE))</f>
        <v>品質保証課</v>
      </c>
      <c r="D167" s="21" t="str">
        <f>IF(VLOOKUP(A167,'DB（シナリオ）'!$A$2:$R$217,4,FALSE)="","",VLOOKUP(A167,'DB（シナリオ）'!$A$2:$R$217,4,FALSE))</f>
        <v/>
      </c>
      <c r="E167" s="22" t="str">
        <f>IF(VLOOKUP(A167,'DB（シナリオ）'!$A$2:$R$217,5,FALSE)="","",VLOOKUP(A167,'DB（シナリオ）'!$A$2:$R$217,5,FALSE))</f>
        <v>青森</v>
      </c>
      <c r="F167" s="22" t="str">
        <f>IF(VLOOKUP(A167,'DB（シナリオ）'!$A$2:$R$217,6,FALSE)="","",VLOOKUP(A167,'DB（シナリオ）'!$A$2:$R$217,6,FALSE))</f>
        <v>男</v>
      </c>
      <c r="G167" s="22">
        <f>IF(VLOOKUP(A167,'DB（シナリオ）'!$A$2:$R$217,7,FALSE)="","",VLOOKUP(A167,'DB（シナリオ）'!$A$2:$R$217,7,FALSE))</f>
        <v>50</v>
      </c>
      <c r="H167" s="45" t="str">
        <f>IF(VLOOKUP(A167,'DB（シナリオ）'!$A$2:$R$217,8,FALSE)="","",VLOOKUP(A167,'DB（シナリオ）'!$A$2:$R$217,8,FALSE))</f>
        <v>外出中</v>
      </c>
      <c r="I167" s="21" t="str">
        <f>IF(VLOOKUP(A167,'DB（シナリオ）'!$A$2:$R$217,9,FALSE)="","",VLOOKUP(A167,'DB（シナリオ）'!$A$2:$R$217,9,FALSE))</f>
        <v/>
      </c>
      <c r="J167" s="22" t="str">
        <f>IF(VLOOKUP(A167,'DB（シナリオ）'!$A$2:$R$217,10,FALSE)="","",VLOOKUP(A167,'DB（シナリオ）'!$A$2:$R$217,10,FALSE))</f>
        <v>外出先で被災、軽傷を負うも、無事</v>
      </c>
      <c r="K167" s="21" t="str">
        <f>IF(VLOOKUP(A167,'DB（シナリオ）'!$A$2:$R$217,11,FALSE)="","",VLOOKUP(A167,'DB（シナリオ）'!$A$2:$R$217,11,FALSE))</f>
        <v>ひがしの市</v>
      </c>
      <c r="L167" s="21" t="str">
        <f>IF(VLOOKUP(A167,'DB（シナリオ）'!$A$2:$R$217,12,FALSE)="","",VLOOKUP(A167,'DB（シナリオ）'!$A$2:$R$217,12,FALSE))</f>
        <v>東西線リス駅</v>
      </c>
      <c r="M167" s="21">
        <f>IF(VLOOKUP(A167,'DB（シナリオ）'!$A$2:$R$217,13,FALSE)="","",VLOOKUP(A167,'DB（シナリオ）'!$A$2:$R$217,13,FALSE))</f>
        <v>5</v>
      </c>
      <c r="N167" s="21" t="str">
        <f>IF(VLOOKUP(A167,'DB（シナリオ）'!$A$2:$R$217,15,FALSE)="","",VLOOKUP(A167,'DB（シナリオ）'!$A$2:$R$217,15,FALSE))</f>
        <v>妻・息子（15歳）</v>
      </c>
      <c r="O167" s="21" t="str">
        <f>IF(VLOOKUP(A167,'DB（シナリオ）'!$A$2:$R$217,16,FALSE)="","",VLOOKUP(A167,'DB（シナリオ）'!$A$2:$R$217,16,FALSE))</f>
        <v>全員無事</v>
      </c>
      <c r="P167" s="21" t="str">
        <f>IF(VLOOKUP(A167,'DB（シナリオ）'!$A$2:$R$217,17,FALSE)="","",VLOOKUP(A167,'DB（シナリオ）'!$A$2:$R$217,17,FALSE))</f>
        <v/>
      </c>
      <c r="Q167" s="26" t="str">
        <f>IF(VLOOKUP(A167,'DB（シナリオ）'!$A$2:$R$217,18,FALSE)="","",VLOOKUP(A167,'DB（シナリオ）'!$A$2:$R$217,18,FALSE))</f>
        <v/>
      </c>
    </row>
    <row r="168" spans="1:17" ht="56.25" customHeight="1" x14ac:dyDescent="0.2">
      <c r="A168" s="21">
        <f t="shared" si="2"/>
        <v>267</v>
      </c>
      <c r="B168" s="21" t="str">
        <f>IF(VLOOKUP(A168,'DB（シナリオ）'!$A$2:$R$217,2,FALSE)="","",VLOOKUP(A168,'DB（シナリオ）'!$A$2:$R$217,2,FALSE))</f>
        <v>品質保証部</v>
      </c>
      <c r="C168" s="22" t="str">
        <f>IF(VLOOKUP(A168,'DB（シナリオ）'!$A$2:$R$217,3,FALSE)="","",VLOOKUP(A168,'DB（シナリオ）'!$A$2:$R$217,3,FALSE))</f>
        <v>品質保証課</v>
      </c>
      <c r="D168" s="21" t="str">
        <f>IF(VLOOKUP(A168,'DB（シナリオ）'!$A$2:$R$217,4,FALSE)="","",VLOOKUP(A168,'DB（シナリオ）'!$A$2:$R$217,4,FALSE))</f>
        <v/>
      </c>
      <c r="E168" s="22" t="str">
        <f>IF(VLOOKUP(A168,'DB（シナリオ）'!$A$2:$R$217,5,FALSE)="","",VLOOKUP(A168,'DB（シナリオ）'!$A$2:$R$217,5,FALSE))</f>
        <v>秋田</v>
      </c>
      <c r="F168" s="22" t="str">
        <f>IF(VLOOKUP(A168,'DB（シナリオ）'!$A$2:$R$217,6,FALSE)="","",VLOOKUP(A168,'DB（シナリオ）'!$A$2:$R$217,6,FALSE))</f>
        <v>男</v>
      </c>
      <c r="G168" s="22">
        <f>IF(VLOOKUP(A168,'DB（シナリオ）'!$A$2:$R$217,7,FALSE)="","",VLOOKUP(A168,'DB（シナリオ）'!$A$2:$R$217,7,FALSE))</f>
        <v>50</v>
      </c>
      <c r="H168" s="45" t="str">
        <f>IF(VLOOKUP(A168,'DB（シナリオ）'!$A$2:$R$217,8,FALSE)="","",VLOOKUP(A168,'DB（シナリオ）'!$A$2:$R$217,8,FALSE))</f>
        <v>在館</v>
      </c>
      <c r="I168" s="21" t="str">
        <f>IF(VLOOKUP(A168,'DB（シナリオ）'!$A$2:$R$217,9,FALSE)="","",VLOOKUP(A168,'DB（シナリオ）'!$A$2:$R$217,9,FALSE))</f>
        <v/>
      </c>
      <c r="J168" s="22" t="str">
        <f>IF(VLOOKUP(A168,'DB（シナリオ）'!$A$2:$R$217,10,FALSE)="","",VLOOKUP(A168,'DB（シナリオ）'!$A$2:$R$217,10,FALSE))</f>
        <v>社内におり、無事</v>
      </c>
      <c r="K168" s="21" t="str">
        <f>IF(VLOOKUP(A168,'DB（シナリオ）'!$A$2:$R$217,11,FALSE)="","",VLOOKUP(A168,'DB（シナリオ）'!$A$2:$R$217,11,FALSE))</f>
        <v>はまべ市</v>
      </c>
      <c r="L168" s="21" t="str">
        <f>IF(VLOOKUP(A168,'DB（シナリオ）'!$A$2:$R$217,12,FALSE)="","",VLOOKUP(A168,'DB（シナリオ）'!$A$2:$R$217,12,FALSE))</f>
        <v>東西線かぶと駅</v>
      </c>
      <c r="M168" s="21">
        <f>IF(VLOOKUP(A168,'DB（シナリオ）'!$A$2:$R$217,13,FALSE)="","",VLOOKUP(A168,'DB（シナリオ）'!$A$2:$R$217,13,FALSE))</f>
        <v>30</v>
      </c>
      <c r="N168" s="21" t="str">
        <f>IF(VLOOKUP(A168,'DB（シナリオ）'!$A$2:$R$217,15,FALSE)="","",VLOOKUP(A168,'DB（シナリオ）'!$A$2:$R$217,15,FALSE))</f>
        <v>妻、息子（大学2年生、仙台で一人暮らし）</v>
      </c>
      <c r="O168" s="21" t="str">
        <f>IF(VLOOKUP(A168,'DB（シナリオ）'!$A$2:$R$217,16,FALSE)="","",VLOOKUP(A168,'DB（シナリオ）'!$A$2:$R$217,16,FALSE))</f>
        <v>妻：自宅で被災、軽傷だが無事。息子：仙台で無事。</v>
      </c>
      <c r="P168" s="21" t="str">
        <f>IF(VLOOKUP(A168,'DB（シナリオ）'!$A$2:$R$217,17,FALSE)="","",VLOOKUP(A168,'DB（シナリオ）'!$A$2:$R$217,17,FALSE))</f>
        <v/>
      </c>
      <c r="Q168" s="26" t="str">
        <f>IF(VLOOKUP(A168,'DB（シナリオ）'!$A$2:$R$217,18,FALSE)="","",VLOOKUP(A168,'DB（シナリオ）'!$A$2:$R$217,18,FALSE))</f>
        <v>週3回の人工透析が必要</v>
      </c>
    </row>
    <row r="169" spans="1:17" ht="56.25" customHeight="1" x14ac:dyDescent="0.2">
      <c r="A169" s="21">
        <f t="shared" si="2"/>
        <v>268</v>
      </c>
      <c r="B169" s="21" t="str">
        <f>IF(VLOOKUP(A169,'DB（シナリオ）'!$A$2:$R$217,2,FALSE)="","",VLOOKUP(A169,'DB（シナリオ）'!$A$2:$R$217,2,FALSE))</f>
        <v>品質保証部</v>
      </c>
      <c r="C169" s="22" t="str">
        <f>IF(VLOOKUP(A169,'DB（シナリオ）'!$A$2:$R$217,3,FALSE)="","",VLOOKUP(A169,'DB（シナリオ）'!$A$2:$R$217,3,FALSE))</f>
        <v>品質保証課</v>
      </c>
      <c r="D169" s="21" t="str">
        <f>IF(VLOOKUP(A169,'DB（シナリオ）'!$A$2:$R$217,4,FALSE)="","",VLOOKUP(A169,'DB（シナリオ）'!$A$2:$R$217,4,FALSE))</f>
        <v/>
      </c>
      <c r="E169" s="22" t="str">
        <f>IF(VLOOKUP(A169,'DB（シナリオ）'!$A$2:$R$217,5,FALSE)="","",VLOOKUP(A169,'DB（シナリオ）'!$A$2:$R$217,5,FALSE))</f>
        <v>栃木</v>
      </c>
      <c r="F169" s="22" t="str">
        <f>IF(VLOOKUP(A169,'DB（シナリオ）'!$A$2:$R$217,6,FALSE)="","",VLOOKUP(A169,'DB（シナリオ）'!$A$2:$R$217,6,FALSE))</f>
        <v>男</v>
      </c>
      <c r="G169" s="22">
        <f>IF(VLOOKUP(A169,'DB（シナリオ）'!$A$2:$R$217,7,FALSE)="","",VLOOKUP(A169,'DB（シナリオ）'!$A$2:$R$217,7,FALSE))</f>
        <v>48</v>
      </c>
      <c r="H169" s="45" t="str">
        <f>IF(VLOOKUP(A169,'DB（シナリオ）'!$A$2:$R$217,8,FALSE)="","",VLOOKUP(A169,'DB（シナリオ）'!$A$2:$R$217,8,FALSE))</f>
        <v>在館</v>
      </c>
      <c r="I169" s="21" t="str">
        <f>IF(VLOOKUP(A169,'DB（シナリオ）'!$A$2:$R$217,9,FALSE)="","",VLOOKUP(A169,'DB（シナリオ）'!$A$2:$R$217,9,FALSE))</f>
        <v/>
      </c>
      <c r="J169" s="22" t="str">
        <f>IF(VLOOKUP(A169,'DB（シナリオ）'!$A$2:$R$217,10,FALSE)="","",VLOOKUP(A169,'DB（シナリオ）'!$A$2:$R$217,10,FALSE))</f>
        <v>社内におり、無事</v>
      </c>
      <c r="K169" s="21" t="str">
        <f>IF(VLOOKUP(A169,'DB（シナリオ）'!$A$2:$R$217,11,FALSE)="","",VLOOKUP(A169,'DB（シナリオ）'!$A$2:$R$217,11,FALSE))</f>
        <v>にしやま市</v>
      </c>
      <c r="L169" s="21" t="str">
        <f>IF(VLOOKUP(A169,'DB（シナリオ）'!$A$2:$R$217,12,FALSE)="","",VLOOKUP(A169,'DB（シナリオ）'!$A$2:$R$217,12,FALSE))</f>
        <v>東西線はち駅</v>
      </c>
      <c r="M169" s="21">
        <f>IF(VLOOKUP(A169,'DB（シナリオ）'!$A$2:$R$217,13,FALSE)="","",VLOOKUP(A169,'DB（シナリオ）'!$A$2:$R$217,13,FALSE))</f>
        <v>15</v>
      </c>
      <c r="N169" s="21" t="str">
        <f>IF(VLOOKUP(A169,'DB（シナリオ）'!$A$2:$R$217,15,FALSE)="","",VLOOKUP(A169,'DB（シナリオ）'!$A$2:$R$217,15,FALSE))</f>
        <v>妻（専業主婦）、娘（14歳）、息子（10歳）</v>
      </c>
      <c r="O169" s="21" t="str">
        <f>IF(VLOOKUP(A169,'DB（シナリオ）'!$A$2:$R$217,16,FALSE)="","",VLOOKUP(A169,'DB（シナリオ）'!$A$2:$R$217,16,FALSE))</f>
        <v>娘・息子は学校で無事。妻と連絡取れず</v>
      </c>
      <c r="P169" s="21" t="str">
        <f>IF(VLOOKUP(A169,'DB（シナリオ）'!$A$2:$R$217,17,FALSE)="","",VLOOKUP(A169,'DB（シナリオ）'!$A$2:$R$217,17,FALSE))</f>
        <v/>
      </c>
      <c r="Q169" s="26" t="str">
        <f>IF(VLOOKUP(A169,'DB（シナリオ）'!$A$2:$R$217,18,FALSE)="","",VLOOKUP(A169,'DB（シナリオ）'!$A$2:$R$217,18,FALSE))</f>
        <v/>
      </c>
    </row>
    <row r="170" spans="1:17" ht="56.25" customHeight="1" x14ac:dyDescent="0.2">
      <c r="A170" s="21">
        <f t="shared" si="2"/>
        <v>269</v>
      </c>
      <c r="B170" s="21" t="str">
        <f>IF(VLOOKUP(A170,'DB（シナリオ）'!$A$2:$R$217,2,FALSE)="","",VLOOKUP(A170,'DB（シナリオ）'!$A$2:$R$217,2,FALSE))</f>
        <v>品質保証部</v>
      </c>
      <c r="C170" s="22" t="str">
        <f>IF(VLOOKUP(A170,'DB（シナリオ）'!$A$2:$R$217,3,FALSE)="","",VLOOKUP(A170,'DB（シナリオ）'!$A$2:$R$217,3,FALSE))</f>
        <v>品質保証課</v>
      </c>
      <c r="D170" s="21" t="str">
        <f>IF(VLOOKUP(A170,'DB（シナリオ）'!$A$2:$R$217,4,FALSE)="","",VLOOKUP(A170,'DB（シナリオ）'!$A$2:$R$217,4,FALSE))</f>
        <v/>
      </c>
      <c r="E170" s="22" t="str">
        <f>IF(VLOOKUP(A170,'DB（シナリオ）'!$A$2:$R$217,5,FALSE)="","",VLOOKUP(A170,'DB（シナリオ）'!$A$2:$R$217,5,FALSE))</f>
        <v>副島</v>
      </c>
      <c r="F170" s="22" t="str">
        <f>IF(VLOOKUP(A170,'DB（シナリオ）'!$A$2:$R$217,6,FALSE)="","",VLOOKUP(A170,'DB（シナリオ）'!$A$2:$R$217,6,FALSE))</f>
        <v>男</v>
      </c>
      <c r="G170" s="22">
        <f>IF(VLOOKUP(A170,'DB（シナリオ）'!$A$2:$R$217,7,FALSE)="","",VLOOKUP(A170,'DB（シナリオ）'!$A$2:$R$217,7,FALSE))</f>
        <v>35</v>
      </c>
      <c r="H170" s="45" t="s">
        <v>1689</v>
      </c>
      <c r="I170" s="21" t="str">
        <f>IF(VLOOKUP(A170,'DB（シナリオ）'!$A$2:$R$217,9,FALSE)="","",VLOOKUP(A170,'DB（シナリオ）'!$A$2:$R$217,9,FALSE))</f>
        <v/>
      </c>
      <c r="J170" s="22" t="s">
        <v>1692</v>
      </c>
      <c r="K170" s="21" t="str">
        <f>IF(VLOOKUP(A170,'DB（シナリオ）'!$A$2:$R$217,11,FALSE)="","",VLOOKUP(A170,'DB（シナリオ）'!$A$2:$R$217,11,FALSE))</f>
        <v>はまべ市</v>
      </c>
      <c r="L170" s="21" t="str">
        <f>IF(VLOOKUP(A170,'DB（シナリオ）'!$A$2:$R$217,12,FALSE)="","",VLOOKUP(A170,'DB（シナリオ）'!$A$2:$R$217,12,FALSE))</f>
        <v>東西線かぶと駅</v>
      </c>
      <c r="M170" s="21">
        <f>IF(VLOOKUP(A170,'DB（シナリオ）'!$A$2:$R$217,13,FALSE)="","",VLOOKUP(A170,'DB（シナリオ）'!$A$2:$R$217,13,FALSE))</f>
        <v>30</v>
      </c>
      <c r="N170" s="21" t="str">
        <f>IF(VLOOKUP(A170,'DB（シナリオ）'!$A$2:$R$217,15,FALSE)="","",VLOOKUP(A170,'DB（シナリオ）'!$A$2:$R$217,15,FALSE))</f>
        <v>独身、一人暮らし</v>
      </c>
      <c r="O170" s="21" t="str">
        <f>IF(VLOOKUP(A170,'DB（シナリオ）'!$A$2:$R$217,16,FALSE)="","",VLOOKUP(A170,'DB（シナリオ）'!$A$2:$R$217,16,FALSE))</f>
        <v/>
      </c>
      <c r="P170" s="21" t="str">
        <f>IF(VLOOKUP(A170,'DB（シナリオ）'!$A$2:$R$217,17,FALSE)="","",VLOOKUP(A170,'DB（シナリオ）'!$A$2:$R$217,17,FALSE))</f>
        <v/>
      </c>
      <c r="Q170" s="26" t="str">
        <f>IF(VLOOKUP(A170,'DB（シナリオ）'!$A$2:$R$217,18,FALSE)="","",VLOOKUP(A170,'DB（シナリオ）'!$A$2:$R$217,18,FALSE))</f>
        <v/>
      </c>
    </row>
    <row r="171" spans="1:17" ht="56.25" customHeight="1" x14ac:dyDescent="0.2">
      <c r="A171" s="21">
        <f t="shared" si="2"/>
        <v>270</v>
      </c>
      <c r="B171" s="21" t="str">
        <f>IF(VLOOKUP(A171,'DB（シナリオ）'!$A$2:$R$217,2,FALSE)="","",VLOOKUP(A171,'DB（シナリオ）'!$A$2:$R$217,2,FALSE))</f>
        <v>品質保証部</v>
      </c>
      <c r="C171" s="22" t="str">
        <f>IF(VLOOKUP(A171,'DB（シナリオ）'!$A$2:$R$217,3,FALSE)="","",VLOOKUP(A171,'DB（シナリオ）'!$A$2:$R$217,3,FALSE))</f>
        <v>品質保証課</v>
      </c>
      <c r="D171" s="21" t="str">
        <f>IF(VLOOKUP(A171,'DB（シナリオ）'!$A$2:$R$217,4,FALSE)="","",VLOOKUP(A171,'DB（シナリオ）'!$A$2:$R$217,4,FALSE))</f>
        <v/>
      </c>
      <c r="E171" s="22" t="str">
        <f>IF(VLOOKUP(A171,'DB（シナリオ）'!$A$2:$R$217,5,FALSE)="","",VLOOKUP(A171,'DB（シナリオ）'!$A$2:$R$217,5,FALSE))</f>
        <v>石原</v>
      </c>
      <c r="F171" s="22" t="str">
        <f>IF(VLOOKUP(A171,'DB（シナリオ）'!$A$2:$R$217,6,FALSE)="","",VLOOKUP(A171,'DB（シナリオ）'!$A$2:$R$217,6,FALSE))</f>
        <v>男</v>
      </c>
      <c r="G171" s="22">
        <f>IF(VLOOKUP(A171,'DB（シナリオ）'!$A$2:$R$217,7,FALSE)="","",VLOOKUP(A171,'DB（シナリオ）'!$A$2:$R$217,7,FALSE))</f>
        <v>25</v>
      </c>
      <c r="H171" s="45" t="s">
        <v>1689</v>
      </c>
      <c r="I171" s="21" t="str">
        <f>IF(VLOOKUP(A171,'DB（シナリオ）'!$A$2:$R$217,9,FALSE)="","",VLOOKUP(A171,'DB（シナリオ）'!$A$2:$R$217,9,FALSE))</f>
        <v/>
      </c>
      <c r="J171" s="22" t="s">
        <v>1696</v>
      </c>
      <c r="K171" s="21" t="str">
        <f>IF(VLOOKUP(A171,'DB（シナリオ）'!$A$2:$R$217,11,FALSE)="","",VLOOKUP(A171,'DB（シナリオ）'!$A$2:$R$217,11,FALSE))</f>
        <v>ひがしの市</v>
      </c>
      <c r="L171" s="21" t="str">
        <f>IF(VLOOKUP(A171,'DB（シナリオ）'!$A$2:$R$217,12,FALSE)="","",VLOOKUP(A171,'DB（シナリオ）'!$A$2:$R$217,12,FALSE))</f>
        <v>南北線たい駅</v>
      </c>
      <c r="M171" s="21">
        <f>IF(VLOOKUP(A171,'DB（シナリオ）'!$A$2:$R$217,13,FALSE)="","",VLOOKUP(A171,'DB（シナリオ）'!$A$2:$R$217,13,FALSE))</f>
        <v>7</v>
      </c>
      <c r="N171" s="21" t="str">
        <f>IF(VLOOKUP(A171,'DB（シナリオ）'!$A$2:$R$217,15,FALSE)="","",VLOOKUP(A171,'DB（シナリオ）'!$A$2:$R$217,15,FALSE))</f>
        <v>独身、一人暮らし</v>
      </c>
      <c r="O171" s="21" t="str">
        <f>IF(VLOOKUP(A171,'DB（シナリオ）'!$A$2:$R$217,16,FALSE)="","",VLOOKUP(A171,'DB（シナリオ）'!$A$2:$R$217,16,FALSE))</f>
        <v/>
      </c>
      <c r="P171" s="21" t="str">
        <f>IF(VLOOKUP(A171,'DB（シナリオ）'!$A$2:$R$217,17,FALSE)="","",VLOOKUP(A171,'DB（シナリオ）'!$A$2:$R$217,17,FALSE))</f>
        <v/>
      </c>
      <c r="Q171" s="26" t="str">
        <f>IF(VLOOKUP(A171,'DB（シナリオ）'!$A$2:$R$217,18,FALSE)="","",VLOOKUP(A171,'DB（シナリオ）'!$A$2:$R$217,18,FALSE))</f>
        <v/>
      </c>
    </row>
    <row r="172" spans="1:17" ht="56.25" customHeight="1" x14ac:dyDescent="0.2">
      <c r="A172" s="21">
        <f t="shared" si="2"/>
        <v>271</v>
      </c>
      <c r="B172" s="21" t="str">
        <f>IF(VLOOKUP(A172,'DB（シナリオ）'!$A$2:$R$217,2,FALSE)="","",VLOOKUP(A172,'DB（シナリオ）'!$A$2:$R$217,2,FALSE))</f>
        <v>品質保証部</v>
      </c>
      <c r="C172" s="22" t="str">
        <f>IF(VLOOKUP(A172,'DB（シナリオ）'!$A$2:$R$217,3,FALSE)="","",VLOOKUP(A172,'DB（シナリオ）'!$A$2:$R$217,3,FALSE))</f>
        <v>顧客サポート課</v>
      </c>
      <c r="D172" s="21" t="str">
        <f>IF(VLOOKUP(A172,'DB（シナリオ）'!$A$2:$R$217,4,FALSE)="","",VLOOKUP(A172,'DB（シナリオ）'!$A$2:$R$217,4,FALSE))</f>
        <v>課長【対策本部】</v>
      </c>
      <c r="E172" s="22" t="str">
        <f>IF(VLOOKUP(A172,'DB（シナリオ）'!$A$2:$R$217,5,FALSE)="","",VLOOKUP(A172,'DB（シナリオ）'!$A$2:$R$217,5,FALSE))</f>
        <v>秋山</v>
      </c>
      <c r="F172" s="22" t="str">
        <f>IF(VLOOKUP(A172,'DB（シナリオ）'!$A$2:$R$217,6,FALSE)="","",VLOOKUP(A172,'DB（シナリオ）'!$A$2:$R$217,6,FALSE))</f>
        <v>男</v>
      </c>
      <c r="G172" s="22">
        <f>IF(VLOOKUP(A172,'DB（シナリオ）'!$A$2:$R$217,7,FALSE)="","",VLOOKUP(A172,'DB（シナリオ）'!$A$2:$R$217,7,FALSE))</f>
        <v>42</v>
      </c>
      <c r="H172" s="45" t="str">
        <f>IF(VLOOKUP(A172,'DB（シナリオ）'!$A$2:$R$217,8,FALSE)="","",VLOOKUP(A172,'DB（シナリオ）'!$A$2:$R$217,8,FALSE))</f>
        <v>在館</v>
      </c>
      <c r="I172" s="21" t="str">
        <f>IF(VLOOKUP(A172,'DB（シナリオ）'!$A$2:$R$217,9,FALSE)="","",VLOOKUP(A172,'DB（シナリオ）'!$A$2:$R$217,9,FALSE))</f>
        <v/>
      </c>
      <c r="J172" s="22" t="str">
        <f>IF(VLOOKUP(A172,'DB（シナリオ）'!$A$2:$R$217,10,FALSE)="","",VLOOKUP(A172,'DB（シナリオ）'!$A$2:$R$217,10,FALSE))</f>
        <v>社内におり、無事</v>
      </c>
      <c r="K172" s="21" t="str">
        <f>IF(VLOOKUP(A172,'DB（シナリオ）'!$A$2:$R$217,11,FALSE)="","",VLOOKUP(A172,'DB（シナリオ）'!$A$2:$R$217,11,FALSE))</f>
        <v>ひがしの市</v>
      </c>
      <c r="L172" s="21" t="str">
        <f>IF(VLOOKUP(A172,'DB（シナリオ）'!$A$2:$R$217,12,FALSE)="","",VLOOKUP(A172,'DB（シナリオ）'!$A$2:$R$217,12,FALSE))</f>
        <v>南北線まぐろ駅</v>
      </c>
      <c r="M172" s="21">
        <f>IF(VLOOKUP(A172,'DB（シナリオ）'!$A$2:$R$217,13,FALSE)="","",VLOOKUP(A172,'DB（シナリオ）'!$A$2:$R$217,13,FALSE))</f>
        <v>15</v>
      </c>
      <c r="N172" s="21" t="str">
        <f>IF(VLOOKUP(A172,'DB（シナリオ）'!$A$2:$R$217,15,FALSE)="","",VLOOKUP(A172,'DB（シナリオ）'!$A$2:$R$217,15,FALSE))</f>
        <v>独身、一人暮らし</v>
      </c>
      <c r="O172" s="21" t="str">
        <f>IF(VLOOKUP(A172,'DB（シナリオ）'!$A$2:$R$217,16,FALSE)="","",VLOOKUP(A172,'DB（シナリオ）'!$A$2:$R$217,16,FALSE))</f>
        <v/>
      </c>
      <c r="P172" s="21" t="str">
        <f>IF(VLOOKUP(A172,'DB（シナリオ）'!$A$2:$R$217,17,FALSE)="","",VLOOKUP(A172,'DB（シナリオ）'!$A$2:$R$217,17,FALSE))</f>
        <v/>
      </c>
      <c r="Q172" s="26" t="str">
        <f>IF(VLOOKUP(A172,'DB（シナリオ）'!$A$2:$R$217,18,FALSE)="","",VLOOKUP(A172,'DB（シナリオ）'!$A$2:$R$217,18,FALSE))</f>
        <v/>
      </c>
    </row>
    <row r="173" spans="1:17" ht="56.25" customHeight="1" x14ac:dyDescent="0.2">
      <c r="A173" s="21">
        <f t="shared" si="2"/>
        <v>272</v>
      </c>
      <c r="B173" s="21" t="str">
        <f>IF(VLOOKUP(A173,'DB（シナリオ）'!$A$2:$R$217,2,FALSE)="","",VLOOKUP(A173,'DB（シナリオ）'!$A$2:$R$217,2,FALSE))</f>
        <v>品質保証部</v>
      </c>
      <c r="C173" s="22" t="str">
        <f>IF(VLOOKUP(A173,'DB（シナリオ）'!$A$2:$R$217,3,FALSE)="","",VLOOKUP(A173,'DB（シナリオ）'!$A$2:$R$217,3,FALSE))</f>
        <v>顧客サポート課</v>
      </c>
      <c r="D173" s="21" t="str">
        <f>IF(VLOOKUP(A173,'DB（シナリオ）'!$A$2:$R$217,4,FALSE)="","",VLOOKUP(A173,'DB（シナリオ）'!$A$2:$R$217,4,FALSE))</f>
        <v>コールセンターSV</v>
      </c>
      <c r="E173" s="22" t="str">
        <f>IF(VLOOKUP(A173,'DB（シナリオ）'!$A$2:$R$217,5,FALSE)="","",VLOOKUP(A173,'DB（シナリオ）'!$A$2:$R$217,5,FALSE))</f>
        <v>富山</v>
      </c>
      <c r="F173" s="22" t="str">
        <f>IF(VLOOKUP(A173,'DB（シナリオ）'!$A$2:$R$217,6,FALSE)="","",VLOOKUP(A173,'DB（シナリオ）'!$A$2:$R$217,6,FALSE))</f>
        <v>男</v>
      </c>
      <c r="G173" s="22">
        <f>IF(VLOOKUP(A173,'DB（シナリオ）'!$A$2:$R$217,7,FALSE)="","",VLOOKUP(A173,'DB（シナリオ）'!$A$2:$R$217,7,FALSE))</f>
        <v>40</v>
      </c>
      <c r="H173" s="45" t="s">
        <v>1689</v>
      </c>
      <c r="I173" s="21" t="str">
        <f>IF(VLOOKUP(A173,'DB（シナリオ）'!$A$2:$R$217,9,FALSE)="","",VLOOKUP(A173,'DB（シナリオ）'!$A$2:$R$217,9,FALSE))</f>
        <v/>
      </c>
      <c r="J173" s="22" t="s">
        <v>1690</v>
      </c>
      <c r="K173" s="21" t="str">
        <f>IF(VLOOKUP(A173,'DB（シナリオ）'!$A$2:$R$217,11,FALSE)="","",VLOOKUP(A173,'DB（シナリオ）'!$A$2:$R$217,11,FALSE))</f>
        <v>ひがしの市</v>
      </c>
      <c r="L173" s="21" t="str">
        <f>IF(VLOOKUP(A173,'DB（シナリオ）'!$A$2:$R$217,12,FALSE)="","",VLOOKUP(A173,'DB（シナリオ）'!$A$2:$R$217,12,FALSE))</f>
        <v>南北線ミカン駅</v>
      </c>
      <c r="M173" s="21">
        <f>IF(VLOOKUP(A173,'DB（シナリオ）'!$A$2:$R$217,13,FALSE)="","",VLOOKUP(A173,'DB（シナリオ）'!$A$2:$R$217,13,FALSE))</f>
        <v>8</v>
      </c>
      <c r="N173" s="21" t="str">
        <f>IF(VLOOKUP(A173,'DB（シナリオ）'!$A$2:$R$217,15,FALSE)="","",VLOOKUP(A173,'DB（シナリオ）'!$A$2:$R$217,15,FALSE))</f>
        <v>妻、娘(15歳）、息子(9歳)</v>
      </c>
      <c r="O173" s="21" t="str">
        <f>IF(VLOOKUP(A173,'DB（シナリオ）'!$A$2:$R$217,16,FALSE)="","",VLOOKUP(A173,'DB（シナリオ）'!$A$2:$R$217,16,FALSE))</f>
        <v>全員無事</v>
      </c>
      <c r="P173" s="21" t="str">
        <f>IF(VLOOKUP(A173,'DB（シナリオ）'!$A$2:$R$217,17,FALSE)="","",VLOOKUP(A173,'DB（シナリオ）'!$A$2:$R$217,17,FALSE))</f>
        <v/>
      </c>
      <c r="Q173" s="26" t="str">
        <f>IF(VLOOKUP(A173,'DB（シナリオ）'!$A$2:$R$217,18,FALSE)="","",VLOOKUP(A173,'DB（シナリオ）'!$A$2:$R$217,18,FALSE))</f>
        <v/>
      </c>
    </row>
    <row r="174" spans="1:17" ht="56.25" customHeight="1" x14ac:dyDescent="0.2">
      <c r="A174" s="21">
        <f t="shared" si="2"/>
        <v>273</v>
      </c>
      <c r="B174" s="21" t="str">
        <f>IF(VLOOKUP(A174,'DB（シナリオ）'!$A$2:$R$217,2,FALSE)="","",VLOOKUP(A174,'DB（シナリオ）'!$A$2:$R$217,2,FALSE))</f>
        <v>品質保証部</v>
      </c>
      <c r="C174" s="22" t="str">
        <f>IF(VLOOKUP(A174,'DB（シナリオ）'!$A$2:$R$217,3,FALSE)="","",VLOOKUP(A174,'DB（シナリオ）'!$A$2:$R$217,3,FALSE))</f>
        <v>顧客サポート課</v>
      </c>
      <c r="D174" s="21" t="str">
        <f>IF(VLOOKUP(A174,'DB（シナリオ）'!$A$2:$R$217,4,FALSE)="","",VLOOKUP(A174,'DB（シナリオ）'!$A$2:$R$217,4,FALSE))</f>
        <v>コールセンターSV</v>
      </c>
      <c r="E174" s="22" t="str">
        <f>IF(VLOOKUP(A174,'DB（シナリオ）'!$A$2:$R$217,5,FALSE)="","",VLOOKUP(A174,'DB（シナリオ）'!$A$2:$R$217,5,FALSE))</f>
        <v>越後</v>
      </c>
      <c r="F174" s="22" t="str">
        <f>IF(VLOOKUP(A174,'DB（シナリオ）'!$A$2:$R$217,6,FALSE)="","",VLOOKUP(A174,'DB（シナリオ）'!$A$2:$R$217,6,FALSE))</f>
        <v>女</v>
      </c>
      <c r="G174" s="22">
        <f>IF(VLOOKUP(A174,'DB（シナリオ）'!$A$2:$R$217,7,FALSE)="","",VLOOKUP(A174,'DB（シナリオ）'!$A$2:$R$217,7,FALSE))</f>
        <v>35</v>
      </c>
      <c r="H174" s="45" t="s">
        <v>1689</v>
      </c>
      <c r="I174" s="21" t="str">
        <f>IF(VLOOKUP(A174,'DB（シナリオ）'!$A$2:$R$217,9,FALSE)="","",VLOOKUP(A174,'DB（シナリオ）'!$A$2:$R$217,9,FALSE))</f>
        <v/>
      </c>
      <c r="J174" s="22" t="s">
        <v>1690</v>
      </c>
      <c r="K174" s="21" t="str">
        <f>IF(VLOOKUP(A174,'DB（シナリオ）'!$A$2:$R$217,11,FALSE)="","",VLOOKUP(A174,'DB（シナリオ）'!$A$2:$R$217,11,FALSE))</f>
        <v>にしやま市</v>
      </c>
      <c r="L174" s="21" t="str">
        <f>IF(VLOOKUP(A174,'DB（シナリオ）'!$A$2:$R$217,12,FALSE)="","",VLOOKUP(A174,'DB（シナリオ）'!$A$2:$R$217,12,FALSE))</f>
        <v>東西線ばった駅</v>
      </c>
      <c r="M174" s="21">
        <f>IF(VLOOKUP(A174,'DB（シナリオ）'!$A$2:$R$217,13,FALSE)="","",VLOOKUP(A174,'DB（シナリオ）'!$A$2:$R$217,13,FALSE))</f>
        <v>25</v>
      </c>
      <c r="N174" s="21" t="str">
        <f>IF(VLOOKUP(A174,'DB（シナリオ）'!$A$2:$R$217,15,FALSE)="","",VLOOKUP(A174,'DB（シナリオ）'!$A$2:$R$217,15,FALSE))</f>
        <v>夫、娘（15歳）</v>
      </c>
      <c r="O174" s="21" t="str">
        <f>IF(VLOOKUP(A174,'DB（シナリオ）'!$A$2:$R$217,16,FALSE)="","",VLOOKUP(A174,'DB（シナリオ）'!$A$2:$R$217,16,FALSE))</f>
        <v>全員無事</v>
      </c>
      <c r="P174" s="21" t="str">
        <f>IF(VLOOKUP(A174,'DB（シナリオ）'!$A$2:$R$217,17,FALSE)="","",VLOOKUP(A174,'DB（シナリオ）'!$A$2:$R$217,17,FALSE))</f>
        <v/>
      </c>
      <c r="Q174" s="26" t="str">
        <f>IF(VLOOKUP(A174,'DB（シナリオ）'!$A$2:$R$217,18,FALSE)="","",VLOOKUP(A174,'DB（シナリオ）'!$A$2:$R$217,18,FALSE))</f>
        <v/>
      </c>
    </row>
    <row r="175" spans="1:17" ht="56.25" customHeight="1" x14ac:dyDescent="0.2">
      <c r="A175" s="21">
        <f t="shared" si="2"/>
        <v>274</v>
      </c>
      <c r="B175" s="21" t="str">
        <f>IF(VLOOKUP(A175,'DB（シナリオ）'!$A$2:$R$217,2,FALSE)="","",VLOOKUP(A175,'DB（シナリオ）'!$A$2:$R$217,2,FALSE))</f>
        <v>品質保証部</v>
      </c>
      <c r="C175" s="22" t="str">
        <f>IF(VLOOKUP(A175,'DB（シナリオ）'!$A$2:$R$217,3,FALSE)="","",VLOOKUP(A175,'DB（シナリオ）'!$A$2:$R$217,3,FALSE))</f>
        <v>顧客サポート課</v>
      </c>
      <c r="D175" s="21" t="str">
        <f>IF(VLOOKUP(A175,'DB（シナリオ）'!$A$2:$R$217,4,FALSE)="","",VLOOKUP(A175,'DB（シナリオ）'!$A$2:$R$217,4,FALSE))</f>
        <v>コールセンターSV</v>
      </c>
      <c r="E175" s="22" t="str">
        <f>IF(VLOOKUP(A175,'DB（シナリオ）'!$A$2:$R$217,5,FALSE)="","",VLOOKUP(A175,'DB（シナリオ）'!$A$2:$R$217,5,FALSE))</f>
        <v>松下</v>
      </c>
      <c r="F175" s="22" t="str">
        <f>IF(VLOOKUP(A175,'DB（シナリオ）'!$A$2:$R$217,6,FALSE)="","",VLOOKUP(A175,'DB（シナリオ）'!$A$2:$R$217,6,FALSE))</f>
        <v>男</v>
      </c>
      <c r="G175" s="22">
        <f>IF(VLOOKUP(A175,'DB（シナリオ）'!$A$2:$R$217,7,FALSE)="","",VLOOKUP(A175,'DB（シナリオ）'!$A$2:$R$217,7,FALSE))</f>
        <v>34</v>
      </c>
      <c r="H175" s="45" t="str">
        <f>IF(VLOOKUP(A175,'DB（シナリオ）'!$A$2:$R$217,8,FALSE)="","",VLOOKUP(A175,'DB（シナリオ）'!$A$2:$R$217,8,FALSE))</f>
        <v>在館</v>
      </c>
      <c r="I175" s="21" t="str">
        <f>IF(VLOOKUP(A175,'DB（シナリオ）'!$A$2:$R$217,9,FALSE)="","",VLOOKUP(A175,'DB（シナリオ）'!$A$2:$R$217,9,FALSE))</f>
        <v>LGBT。男性だが、外見は女性に近い。</v>
      </c>
      <c r="J175" s="22" t="str">
        <f>IF(VLOOKUP(A175,'DB（シナリオ）'!$A$2:$R$217,10,FALSE)="","",VLOOKUP(A175,'DB（シナリオ）'!$A$2:$R$217,10,FALSE))</f>
        <v>社内におり、無事</v>
      </c>
      <c r="K175" s="21" t="str">
        <f>IF(VLOOKUP(A175,'DB（シナリオ）'!$A$2:$R$217,11,FALSE)="","",VLOOKUP(A175,'DB（シナリオ）'!$A$2:$R$217,11,FALSE))</f>
        <v>にしやま市</v>
      </c>
      <c r="L175" s="21" t="str">
        <f>IF(VLOOKUP(A175,'DB（シナリオ）'!$A$2:$R$217,12,FALSE)="","",VLOOKUP(A175,'DB（シナリオ）'!$A$2:$R$217,12,FALSE))</f>
        <v>東西線こおろぎ駅</v>
      </c>
      <c r="M175" s="21">
        <f>IF(VLOOKUP(A175,'DB（シナリオ）'!$A$2:$R$217,13,FALSE)="","",VLOOKUP(A175,'DB（シナリオ）'!$A$2:$R$217,13,FALSE))</f>
        <v>20</v>
      </c>
      <c r="N175" s="21" t="str">
        <f>IF(VLOOKUP(A175,'DB（シナリオ）'!$A$2:$R$217,15,FALSE)="","",VLOOKUP(A175,'DB（シナリオ）'!$A$2:$R$217,15,FALSE))</f>
        <v>独身、一人暮らし</v>
      </c>
      <c r="O175" s="21" t="str">
        <f>IF(VLOOKUP(A175,'DB（シナリオ）'!$A$2:$R$217,16,FALSE)="","",VLOOKUP(A175,'DB（シナリオ）'!$A$2:$R$217,16,FALSE))</f>
        <v/>
      </c>
      <c r="P175" s="21" t="str">
        <f>IF(VLOOKUP(A175,'DB（シナリオ）'!$A$2:$R$217,17,FALSE)="","",VLOOKUP(A175,'DB（シナリオ）'!$A$2:$R$217,17,FALSE))</f>
        <v/>
      </c>
      <c r="Q175" s="26" t="str">
        <f>IF(VLOOKUP(A175,'DB（シナリオ）'!$A$2:$R$217,18,FALSE)="","",VLOOKUP(A175,'DB（シナリオ）'!$A$2:$R$217,18,FALSE))</f>
        <v>LGBT(戸籍・身体は男性だが、心は女性）。特に隠していない。</v>
      </c>
    </row>
    <row r="176" spans="1:17" ht="56.25" customHeight="1" x14ac:dyDescent="0.2">
      <c r="A176" s="21">
        <f t="shared" si="2"/>
        <v>275</v>
      </c>
      <c r="B176" s="21" t="str">
        <f>IF(VLOOKUP(A176,'DB（シナリオ）'!$A$2:$R$217,2,FALSE)="","",VLOOKUP(A176,'DB（シナリオ）'!$A$2:$R$217,2,FALSE))</f>
        <v>品質保証部</v>
      </c>
      <c r="C176" s="22" t="str">
        <f>IF(VLOOKUP(A176,'DB（シナリオ）'!$A$2:$R$217,3,FALSE)="","",VLOOKUP(A176,'DB（シナリオ）'!$A$2:$R$217,3,FALSE))</f>
        <v>顧客サポート課</v>
      </c>
      <c r="D176" s="21" t="str">
        <f>IF(VLOOKUP(A176,'DB（シナリオ）'!$A$2:$R$217,4,FALSE)="","",VLOOKUP(A176,'DB（シナリオ）'!$A$2:$R$217,4,FALSE))</f>
        <v>コールセンターSV</v>
      </c>
      <c r="E176" s="22" t="str">
        <f>IF(VLOOKUP(A176,'DB（シナリオ）'!$A$2:$R$217,5,FALSE)="","",VLOOKUP(A176,'DB（シナリオ）'!$A$2:$R$217,5,FALSE))</f>
        <v>馬場</v>
      </c>
      <c r="F176" s="22" t="str">
        <f>IF(VLOOKUP(A176,'DB（シナリオ）'!$A$2:$R$217,6,FALSE)="","",VLOOKUP(A176,'DB（シナリオ）'!$A$2:$R$217,6,FALSE))</f>
        <v>女</v>
      </c>
      <c r="G176" s="22">
        <f>IF(VLOOKUP(A176,'DB（シナリオ）'!$A$2:$R$217,7,FALSE)="","",VLOOKUP(A176,'DB（シナリオ）'!$A$2:$R$217,7,FALSE))</f>
        <v>28</v>
      </c>
      <c r="H176" s="45" t="str">
        <f>IF(VLOOKUP(A176,'DB（シナリオ）'!$A$2:$R$217,8,FALSE)="","",VLOOKUP(A176,'DB（シナリオ）'!$A$2:$R$217,8,FALSE))</f>
        <v>在館</v>
      </c>
      <c r="I176" s="21" t="str">
        <f>IF(VLOOKUP(A176,'DB（シナリオ）'!$A$2:$R$217,9,FALSE)="","",VLOOKUP(A176,'DB（シナリオ）'!$A$2:$R$217,9,FALSE))</f>
        <v/>
      </c>
      <c r="J176" s="22" t="str">
        <f>IF(VLOOKUP(A176,'DB（シナリオ）'!$A$2:$R$217,10,FALSE)="","",VLOOKUP(A176,'DB（シナリオ）'!$A$2:$R$217,10,FALSE))</f>
        <v>社内におり、無事</v>
      </c>
      <c r="K176" s="21" t="str">
        <f>IF(VLOOKUP(A176,'DB（シナリオ）'!$A$2:$R$217,11,FALSE)="","",VLOOKUP(A176,'DB（シナリオ）'!$A$2:$R$217,11,FALSE))</f>
        <v>ひがしの市</v>
      </c>
      <c r="L176" s="21" t="str">
        <f>IF(VLOOKUP(A176,'DB（シナリオ）'!$A$2:$R$217,12,FALSE)="","",VLOOKUP(A176,'DB（シナリオ）'!$A$2:$R$217,12,FALSE))</f>
        <v>南北線あじ駅</v>
      </c>
      <c r="M176" s="21">
        <f>IF(VLOOKUP(A176,'DB（シナリオ）'!$A$2:$R$217,13,FALSE)="","",VLOOKUP(A176,'DB（シナリオ）'!$A$2:$R$217,13,FALSE))</f>
        <v>5</v>
      </c>
      <c r="N176" s="21" t="str">
        <f>IF(VLOOKUP(A176,'DB（シナリオ）'!$A$2:$R$217,15,FALSE)="","",VLOOKUP(A176,'DB（シナリオ）'!$A$2:$R$217,15,FALSE))</f>
        <v>独身、一人暮らし</v>
      </c>
      <c r="O176" s="21" t="str">
        <f>IF(VLOOKUP(A176,'DB（シナリオ）'!$A$2:$R$217,16,FALSE)="","",VLOOKUP(A176,'DB（シナリオ）'!$A$2:$R$217,16,FALSE))</f>
        <v/>
      </c>
      <c r="P176" s="21" t="str">
        <f>IF(VLOOKUP(A176,'DB（シナリオ）'!$A$2:$R$217,17,FALSE)="","",VLOOKUP(A176,'DB（シナリオ）'!$A$2:$R$217,17,FALSE))</f>
        <v/>
      </c>
      <c r="Q176" s="26" t="str">
        <f>IF(VLOOKUP(A176,'DB（シナリオ）'!$A$2:$R$217,18,FALSE)="","",VLOOKUP(A176,'DB（シナリオ）'!$A$2:$R$217,18,FALSE))</f>
        <v/>
      </c>
    </row>
    <row r="177" spans="1:17" ht="56.25" customHeight="1" x14ac:dyDescent="0.2">
      <c r="A177" s="21">
        <f t="shared" si="2"/>
        <v>276</v>
      </c>
      <c r="B177" s="21" t="str">
        <f>IF(VLOOKUP(A177,'DB（シナリオ）'!$A$2:$R$217,2,FALSE)="","",VLOOKUP(A177,'DB（シナリオ）'!$A$2:$R$217,2,FALSE))</f>
        <v>品質保証部</v>
      </c>
      <c r="C177" s="22" t="str">
        <f>IF(VLOOKUP(A177,'DB（シナリオ）'!$A$2:$R$217,3,FALSE)="","",VLOOKUP(A177,'DB（シナリオ）'!$A$2:$R$217,3,FALSE))</f>
        <v>顧客サポート課</v>
      </c>
      <c r="D177" s="21" t="str">
        <f>IF(VLOOKUP(A177,'DB（シナリオ）'!$A$2:$R$217,4,FALSE)="","",VLOOKUP(A177,'DB（シナリオ）'!$A$2:$R$217,4,FALSE))</f>
        <v>コールセンターSV</v>
      </c>
      <c r="E177" s="22" t="str">
        <f>IF(VLOOKUP(A177,'DB（シナリオ）'!$A$2:$R$217,5,FALSE)="","",VLOOKUP(A177,'DB（シナリオ）'!$A$2:$R$217,5,FALSE))</f>
        <v>大橋</v>
      </c>
      <c r="F177" s="22" t="str">
        <f>IF(VLOOKUP(A177,'DB（シナリオ）'!$A$2:$R$217,6,FALSE)="","",VLOOKUP(A177,'DB（シナリオ）'!$A$2:$R$217,6,FALSE))</f>
        <v>女</v>
      </c>
      <c r="G177" s="22">
        <f>IF(VLOOKUP(A177,'DB（シナリオ）'!$A$2:$R$217,7,FALSE)="","",VLOOKUP(A177,'DB（シナリオ）'!$A$2:$R$217,7,FALSE))</f>
        <v>28</v>
      </c>
      <c r="H177" s="45" t="s">
        <v>1689</v>
      </c>
      <c r="I177" s="21" t="str">
        <f>IF(VLOOKUP(A177,'DB（シナリオ）'!$A$2:$R$217,9,FALSE)="","",VLOOKUP(A177,'DB（シナリオ）'!$A$2:$R$217,9,FALSE))</f>
        <v>妊娠８か月</v>
      </c>
      <c r="J177" s="22" t="s">
        <v>1690</v>
      </c>
      <c r="K177" s="21" t="str">
        <f>IF(VLOOKUP(A177,'DB（シナリオ）'!$A$2:$R$217,11,FALSE)="","",VLOOKUP(A177,'DB（シナリオ）'!$A$2:$R$217,11,FALSE))</f>
        <v>にしやま市</v>
      </c>
      <c r="L177" s="21" t="str">
        <f>IF(VLOOKUP(A177,'DB（シナリオ）'!$A$2:$R$217,12,FALSE)="","",VLOOKUP(A177,'DB（シナリオ）'!$A$2:$R$217,12,FALSE))</f>
        <v>東西線ばった駅</v>
      </c>
      <c r="M177" s="21">
        <f>IF(VLOOKUP(A177,'DB（シナリオ）'!$A$2:$R$217,13,FALSE)="","",VLOOKUP(A177,'DB（シナリオ）'!$A$2:$R$217,13,FALSE))</f>
        <v>25</v>
      </c>
      <c r="N177" s="21" t="str">
        <f>IF(VLOOKUP(A177,'DB（シナリオ）'!$A$2:$R$217,15,FALSE)="","",VLOOKUP(A177,'DB（シナリオ）'!$A$2:$R$217,15,FALSE))</f>
        <v>夫</v>
      </c>
      <c r="O177" s="21" t="str">
        <f>IF(VLOOKUP(A177,'DB（シナリオ）'!$A$2:$R$217,16,FALSE)="","",VLOOKUP(A177,'DB（シナリオ）'!$A$2:$R$217,16,FALSE))</f>
        <v>無事</v>
      </c>
      <c r="P177" s="21" t="str">
        <f>IF(VLOOKUP(A177,'DB（シナリオ）'!$A$2:$R$217,17,FALSE)="","",VLOOKUP(A177,'DB（シナリオ）'!$A$2:$R$217,17,FALSE))</f>
        <v>妊娠８ヶ月</v>
      </c>
      <c r="Q177" s="26" t="str">
        <f>IF(VLOOKUP(A177,'DB（シナリオ）'!$A$2:$R$217,18,FALSE)="","",VLOOKUP(A177,'DB（シナリオ）'!$A$2:$R$217,18,FALSE))</f>
        <v/>
      </c>
    </row>
    <row r="178" spans="1:17" ht="69.599999999999994" customHeight="1" x14ac:dyDescent="0.2">
      <c r="A178" s="21">
        <f t="shared" si="2"/>
        <v>277</v>
      </c>
      <c r="B178" s="21" t="str">
        <f>IF(VLOOKUP(A178,'DB（シナリオ）'!$A$2:$R$217,2,FALSE)="","",VLOOKUP(A178,'DB（シナリオ）'!$A$2:$R$217,2,FALSE))</f>
        <v>品質保証部</v>
      </c>
      <c r="C178" s="22" t="str">
        <f>IF(VLOOKUP(A178,'DB（シナリオ）'!$A$2:$R$217,3,FALSE)="","",VLOOKUP(A178,'DB（シナリオ）'!$A$2:$R$217,3,FALSE))</f>
        <v>顧客サポート課</v>
      </c>
      <c r="D178" s="21" t="str">
        <f>IF(VLOOKUP(A178,'DB（シナリオ）'!$A$2:$R$217,4,FALSE)="","",VLOOKUP(A178,'DB（シナリオ）'!$A$2:$R$217,4,FALSE))</f>
        <v>コールセンターSV</v>
      </c>
      <c r="E178" s="22" t="str">
        <f>IF(VLOOKUP(A178,'DB（シナリオ）'!$A$2:$R$217,5,FALSE)="","",VLOOKUP(A178,'DB（シナリオ）'!$A$2:$R$217,5,FALSE))</f>
        <v>吉岡</v>
      </c>
      <c r="F178" s="22" t="str">
        <f>IF(VLOOKUP(A178,'DB（シナリオ）'!$A$2:$R$217,6,FALSE)="","",VLOOKUP(A178,'DB（シナリオ）'!$A$2:$R$217,6,FALSE))</f>
        <v>男</v>
      </c>
      <c r="G178" s="22">
        <f>IF(VLOOKUP(A178,'DB（シナリオ）'!$A$2:$R$217,7,FALSE)="","",VLOOKUP(A178,'DB（シナリオ）'!$A$2:$R$217,7,FALSE))</f>
        <v>25</v>
      </c>
      <c r="H178" s="45" t="str">
        <f>IF(VLOOKUP(A178,'DB（シナリオ）'!$A$2:$R$217,8,FALSE)="","",VLOOKUP(A178,'DB（シナリオ）'!$A$2:$R$217,8,FALSE))</f>
        <v>在館</v>
      </c>
      <c r="I178" s="21" t="str">
        <f>IF(VLOOKUP(A178,'DB（シナリオ）'!$A$2:$R$217,9,FALSE)="","",VLOOKUP(A178,'DB（シナリオ）'!$A$2:$R$217,9,FALSE))</f>
        <v>視覚障害</v>
      </c>
      <c r="J178" s="22" t="str">
        <f>IF(VLOOKUP(A178,'DB（シナリオ）'!$A$2:$R$217,10,FALSE)="","",VLOOKUP(A178,'DB（シナリオ）'!$A$2:$R$217,10,FALSE))</f>
        <v>社内におり、無事</v>
      </c>
      <c r="K178" s="21" t="str">
        <f>IF(VLOOKUP(A178,'DB（シナリオ）'!$A$2:$R$217,11,FALSE)="","",VLOOKUP(A178,'DB（シナリオ）'!$A$2:$R$217,11,FALSE))</f>
        <v>はまべ市</v>
      </c>
      <c r="L178" s="21" t="str">
        <f>IF(VLOOKUP(A178,'DB（シナリオ）'!$A$2:$R$217,12,FALSE)="","",VLOOKUP(A178,'DB（シナリオ）'!$A$2:$R$217,12,FALSE))</f>
        <v>南北線くじら駅</v>
      </c>
      <c r="M178" s="21">
        <f>IF(VLOOKUP(A178,'DB（シナリオ）'!$A$2:$R$217,13,FALSE)="","",VLOOKUP(A178,'DB（シナリオ）'!$A$2:$R$217,13,FALSE))</f>
        <v>20</v>
      </c>
      <c r="N178" s="21" t="str">
        <f>IF(VLOOKUP(A178,'DB（シナリオ）'!$A$2:$R$217,15,FALSE)="","",VLOOKUP(A178,'DB（シナリオ）'!$A$2:$R$217,15,FALSE))</f>
        <v>夫</v>
      </c>
      <c r="O178" s="21" t="str">
        <f>IF(VLOOKUP(A178,'DB（シナリオ）'!$A$2:$R$217,16,FALSE)="","",VLOOKUP(A178,'DB（シナリオ）'!$A$2:$R$217,16,FALSE))</f>
        <v>無事</v>
      </c>
      <c r="P178" s="21" t="str">
        <f>IF(VLOOKUP(A178,'DB（シナリオ）'!$A$2:$R$217,17,FALSE)="","",VLOOKUP(A178,'DB（シナリオ）'!$A$2:$R$217,17,FALSE))</f>
        <v>モノの輪郭がぼんやり見える程度の視力。慣れない場所を歩く場合は介助が必要。</v>
      </c>
      <c r="Q178" s="26" t="str">
        <f>IF(VLOOKUP(A178,'DB（シナリオ）'!$A$2:$R$217,18,FALSE)="","",VLOOKUP(A178,'DB（シナリオ）'!$A$2:$R$217,18,FALSE))</f>
        <v/>
      </c>
    </row>
    <row r="179" spans="1:17" ht="56.25" customHeight="1" x14ac:dyDescent="0.2">
      <c r="A179" s="21">
        <f t="shared" si="2"/>
        <v>278</v>
      </c>
      <c r="B179" s="21" t="str">
        <f>IF(VLOOKUP(A179,'DB（シナリオ）'!$A$2:$R$217,2,FALSE)="","",VLOOKUP(A179,'DB（シナリオ）'!$A$2:$R$217,2,FALSE))</f>
        <v>品質保証部</v>
      </c>
      <c r="C179" s="22" t="str">
        <f>IF(VLOOKUP(A179,'DB（シナリオ）'!$A$2:$R$217,3,FALSE)="","",VLOOKUP(A179,'DB（シナリオ）'!$A$2:$R$217,3,FALSE))</f>
        <v>顧客サポート課</v>
      </c>
      <c r="D179" s="21" t="str">
        <f>IF(VLOOKUP(A179,'DB（シナリオ）'!$A$2:$R$217,4,FALSE)="","",VLOOKUP(A179,'DB（シナリオ）'!$A$2:$R$217,4,FALSE))</f>
        <v>ｺｰﾙｾﾝﾀｰ（派遣社員）</v>
      </c>
      <c r="E179" s="22" t="str">
        <f>IF(VLOOKUP(A179,'DB（シナリオ）'!$A$2:$R$217,5,FALSE)="","",VLOOKUP(A179,'DB（シナリオ）'!$A$2:$R$217,5,FALSE))</f>
        <v>松浦</v>
      </c>
      <c r="F179" s="22" t="str">
        <f>IF(VLOOKUP(A179,'DB（シナリオ）'!$A$2:$R$217,6,FALSE)="","",VLOOKUP(A179,'DB（シナリオ）'!$A$2:$R$217,6,FALSE))</f>
        <v>女</v>
      </c>
      <c r="G179" s="22">
        <f>IF(VLOOKUP(A179,'DB（シナリオ）'!$A$2:$R$217,7,FALSE)="","",VLOOKUP(A179,'DB（シナリオ）'!$A$2:$R$217,7,FALSE))</f>
        <v>40</v>
      </c>
      <c r="H179" s="45" t="str">
        <f>IF(VLOOKUP(A179,'DB（シナリオ）'!$A$2:$R$217,8,FALSE)="","",VLOOKUP(A179,'DB（シナリオ）'!$A$2:$R$217,8,FALSE))</f>
        <v>休暇・欠勤</v>
      </c>
      <c r="I179" s="21" t="str">
        <f>IF(VLOOKUP(A179,'DB（シナリオ）'!$A$2:$R$217,9,FALSE)="","",VLOOKUP(A179,'DB（シナリオ）'!$A$2:$R$217,9,FALSE))</f>
        <v/>
      </c>
      <c r="J179" s="22" t="str">
        <f>IF(VLOOKUP(A179,'DB（シナリオ）'!$A$2:$R$217,10,FALSE)="","",VLOOKUP(A179,'DB（シナリオ）'!$A$2:$R$217,10,FALSE))</f>
        <v>自宅におり、無事</v>
      </c>
      <c r="K179" s="21" t="str">
        <f>IF(VLOOKUP(A179,'DB（シナリオ）'!$A$2:$R$217,11,FALSE)="","",VLOOKUP(A179,'DB（シナリオ）'!$A$2:$R$217,11,FALSE))</f>
        <v>にしやま市</v>
      </c>
      <c r="L179" s="21" t="str">
        <f>IF(VLOOKUP(A179,'DB（シナリオ）'!$A$2:$R$217,12,FALSE)="","",VLOOKUP(A179,'DB（シナリオ）'!$A$2:$R$217,12,FALSE))</f>
        <v>東西線はち駅</v>
      </c>
      <c r="M179" s="21">
        <f>IF(VLOOKUP(A179,'DB（シナリオ）'!$A$2:$R$217,13,FALSE)="","",VLOOKUP(A179,'DB（シナリオ）'!$A$2:$R$217,13,FALSE))</f>
        <v>15</v>
      </c>
      <c r="N179" s="21" t="str">
        <f>IF(VLOOKUP(A179,'DB（シナリオ）'!$A$2:$R$217,15,FALSE)="","",VLOOKUP(A179,'DB（シナリオ）'!$A$2:$R$217,15,FALSE))</f>
        <v>夫、娘（19歳）</v>
      </c>
      <c r="O179" s="21" t="str">
        <f>IF(VLOOKUP(A179,'DB（シナリオ）'!$A$2:$R$217,16,FALSE)="","",VLOOKUP(A179,'DB（シナリオ）'!$A$2:$R$217,16,FALSE))</f>
        <v>全員無事</v>
      </c>
      <c r="P179" s="21" t="str">
        <f>IF(VLOOKUP(A179,'DB（シナリオ）'!$A$2:$R$217,17,FALSE)="","",VLOOKUP(A179,'DB（シナリオ）'!$A$2:$R$217,17,FALSE))</f>
        <v/>
      </c>
      <c r="Q179" s="26" t="str">
        <f>IF(VLOOKUP(A179,'DB（シナリオ）'!$A$2:$R$217,18,FALSE)="","",VLOOKUP(A179,'DB（シナリオ）'!$A$2:$R$217,18,FALSE))</f>
        <v/>
      </c>
    </row>
    <row r="180" spans="1:17" ht="56.25" customHeight="1" x14ac:dyDescent="0.2">
      <c r="A180" s="21">
        <f t="shared" si="2"/>
        <v>279</v>
      </c>
      <c r="B180" s="21" t="str">
        <f>IF(VLOOKUP(A180,'DB（シナリオ）'!$A$2:$R$217,2,FALSE)="","",VLOOKUP(A180,'DB（シナリオ）'!$A$2:$R$217,2,FALSE))</f>
        <v>品質保証部</v>
      </c>
      <c r="C180" s="22" t="str">
        <f>IF(VLOOKUP(A180,'DB（シナリオ）'!$A$2:$R$217,3,FALSE)="","",VLOOKUP(A180,'DB（シナリオ）'!$A$2:$R$217,3,FALSE))</f>
        <v>顧客サポート課</v>
      </c>
      <c r="D180" s="21" t="str">
        <f>IF(VLOOKUP(A180,'DB（シナリオ）'!$A$2:$R$217,4,FALSE)="","",VLOOKUP(A180,'DB（シナリオ）'!$A$2:$R$217,4,FALSE))</f>
        <v>ｺｰﾙｾﾝﾀｰ（派遣社員）</v>
      </c>
      <c r="E180" s="22" t="str">
        <f>IF(VLOOKUP(A180,'DB（シナリオ）'!$A$2:$R$217,5,FALSE)="","",VLOOKUP(A180,'DB（シナリオ）'!$A$2:$R$217,5,FALSE))</f>
        <v>小池</v>
      </c>
      <c r="F180" s="22" t="str">
        <f>IF(VLOOKUP(A180,'DB（シナリオ）'!$A$2:$R$217,6,FALSE)="","",VLOOKUP(A180,'DB（シナリオ）'!$A$2:$R$217,6,FALSE))</f>
        <v>女</v>
      </c>
      <c r="G180" s="22">
        <f>IF(VLOOKUP(A180,'DB（シナリオ）'!$A$2:$R$217,7,FALSE)="","",VLOOKUP(A180,'DB（シナリオ）'!$A$2:$R$217,7,FALSE))</f>
        <v>38</v>
      </c>
      <c r="H180" s="45" t="str">
        <f>IF(VLOOKUP(A180,'DB（シナリオ）'!$A$2:$R$217,8,FALSE)="","",VLOOKUP(A180,'DB（シナリオ）'!$A$2:$R$217,8,FALSE))</f>
        <v>休暇・欠勤</v>
      </c>
      <c r="I180" s="21" t="str">
        <f>IF(VLOOKUP(A180,'DB（シナリオ）'!$A$2:$R$217,9,FALSE)="","",VLOOKUP(A180,'DB（シナリオ）'!$A$2:$R$217,9,FALSE))</f>
        <v/>
      </c>
      <c r="J180" s="22" t="str">
        <f>IF(VLOOKUP(A180,'DB（シナリオ）'!$A$2:$R$217,10,FALSE)="","",VLOOKUP(A180,'DB（シナリオ）'!$A$2:$R$217,10,FALSE))</f>
        <v>自宅におり、無事</v>
      </c>
      <c r="K180" s="21" t="str">
        <f>IF(VLOOKUP(A180,'DB（シナリオ）'!$A$2:$R$217,11,FALSE)="","",VLOOKUP(A180,'DB（シナリオ）'!$A$2:$R$217,11,FALSE))</f>
        <v>ひがしの市</v>
      </c>
      <c r="L180" s="21" t="str">
        <f>IF(VLOOKUP(A180,'DB（シナリオ）'!$A$2:$R$217,12,FALSE)="","",VLOOKUP(A180,'DB（シナリオ）'!$A$2:$R$217,12,FALSE))</f>
        <v>南北線ミカン駅</v>
      </c>
      <c r="M180" s="21">
        <f>IF(VLOOKUP(A180,'DB（シナリオ）'!$A$2:$R$217,13,FALSE)="","",VLOOKUP(A180,'DB（シナリオ）'!$A$2:$R$217,13,FALSE))</f>
        <v>8</v>
      </c>
      <c r="N180" s="21" t="str">
        <f>IF(VLOOKUP(A180,'DB（シナリオ）'!$A$2:$R$217,15,FALSE)="","",VLOOKUP(A180,'DB（シナリオ）'!$A$2:$R$217,15,FALSE))</f>
        <v>夫、息子（18歳）</v>
      </c>
      <c r="O180" s="21" t="str">
        <f>IF(VLOOKUP(A180,'DB（シナリオ）'!$A$2:$R$217,16,FALSE)="","",VLOOKUP(A180,'DB（シナリオ）'!$A$2:$R$217,16,FALSE))</f>
        <v>全員無事</v>
      </c>
      <c r="P180" s="21" t="str">
        <f>IF(VLOOKUP(A180,'DB（シナリオ）'!$A$2:$R$217,17,FALSE)="","",VLOOKUP(A180,'DB（シナリオ）'!$A$2:$R$217,17,FALSE))</f>
        <v/>
      </c>
      <c r="Q180" s="26" t="str">
        <f>IF(VLOOKUP(A180,'DB（シナリオ）'!$A$2:$R$217,18,FALSE)="","",VLOOKUP(A180,'DB（シナリオ）'!$A$2:$R$217,18,FALSE))</f>
        <v/>
      </c>
    </row>
    <row r="181" spans="1:17" ht="56.25" customHeight="1" x14ac:dyDescent="0.2">
      <c r="A181" s="21">
        <f t="shared" si="2"/>
        <v>280</v>
      </c>
      <c r="B181" s="21" t="str">
        <f>IF(VLOOKUP(A181,'DB（シナリオ）'!$A$2:$R$217,2,FALSE)="","",VLOOKUP(A181,'DB（シナリオ）'!$A$2:$R$217,2,FALSE))</f>
        <v>品質保証部</v>
      </c>
      <c r="C181" s="22" t="str">
        <f>IF(VLOOKUP(A181,'DB（シナリオ）'!$A$2:$R$217,3,FALSE)="","",VLOOKUP(A181,'DB（シナリオ）'!$A$2:$R$217,3,FALSE))</f>
        <v>顧客サポート課</v>
      </c>
      <c r="D181" s="21" t="str">
        <f>IF(VLOOKUP(A181,'DB（シナリオ）'!$A$2:$R$217,4,FALSE)="","",VLOOKUP(A181,'DB（シナリオ）'!$A$2:$R$217,4,FALSE))</f>
        <v>ｺｰﾙｾﾝﾀｰ（派遣社員）</v>
      </c>
      <c r="E181" s="22" t="str">
        <f>IF(VLOOKUP(A181,'DB（シナリオ）'!$A$2:$R$217,5,FALSE)="","",VLOOKUP(A181,'DB（シナリオ）'!$A$2:$R$217,5,FALSE))</f>
        <v>浅野</v>
      </c>
      <c r="F181" s="22" t="str">
        <f>IF(VLOOKUP(A181,'DB（シナリオ）'!$A$2:$R$217,6,FALSE)="","",VLOOKUP(A181,'DB（シナリオ）'!$A$2:$R$217,6,FALSE))</f>
        <v>女</v>
      </c>
      <c r="G181" s="22">
        <f>IF(VLOOKUP(A181,'DB（シナリオ）'!$A$2:$R$217,7,FALSE)="","",VLOOKUP(A181,'DB（シナリオ）'!$A$2:$R$217,7,FALSE))</f>
        <v>30</v>
      </c>
      <c r="H181" s="45" t="str">
        <f>IF(VLOOKUP(A181,'DB（シナリオ）'!$A$2:$R$217,8,FALSE)="","",VLOOKUP(A181,'DB（シナリオ）'!$A$2:$R$217,8,FALSE))</f>
        <v>在館</v>
      </c>
      <c r="I181" s="21" t="str">
        <f>IF(VLOOKUP(A181,'DB（シナリオ）'!$A$2:$R$217,9,FALSE)="","",VLOOKUP(A181,'DB（シナリオ）'!$A$2:$R$217,9,FALSE))</f>
        <v/>
      </c>
      <c r="J181" s="22" t="str">
        <f>IF(VLOOKUP(A181,'DB（シナリオ）'!$A$2:$R$217,10,FALSE)="","",VLOOKUP(A181,'DB（シナリオ）'!$A$2:$R$217,10,FALSE))</f>
        <v>社内におり、無事</v>
      </c>
      <c r="K181" s="21" t="str">
        <f>IF(VLOOKUP(A181,'DB（シナリオ）'!$A$2:$R$217,11,FALSE)="","",VLOOKUP(A181,'DB（シナリオ）'!$A$2:$R$217,11,FALSE))</f>
        <v>にしやま市</v>
      </c>
      <c r="L181" s="21" t="str">
        <f>IF(VLOOKUP(A181,'DB（シナリオ）'!$A$2:$R$217,12,FALSE)="","",VLOOKUP(A181,'DB（シナリオ）'!$A$2:$R$217,12,FALSE))</f>
        <v>東西線ばった駅</v>
      </c>
      <c r="M181" s="21">
        <f>IF(VLOOKUP(A181,'DB（シナリオ）'!$A$2:$R$217,13,FALSE)="","",VLOOKUP(A181,'DB（シナリオ）'!$A$2:$R$217,13,FALSE))</f>
        <v>25</v>
      </c>
      <c r="N181" s="21" t="str">
        <f>IF(VLOOKUP(A181,'DB（シナリオ）'!$A$2:$R$217,15,FALSE)="","",VLOOKUP(A181,'DB（シナリオ）'!$A$2:$R$217,15,FALSE))</f>
        <v>独身、一人暮らし</v>
      </c>
      <c r="O181" s="21" t="str">
        <f>IF(VLOOKUP(A181,'DB（シナリオ）'!$A$2:$R$217,16,FALSE)="","",VLOOKUP(A181,'DB（シナリオ）'!$A$2:$R$217,16,FALSE))</f>
        <v/>
      </c>
      <c r="P181" s="21" t="str">
        <f>IF(VLOOKUP(A181,'DB（シナリオ）'!$A$2:$R$217,17,FALSE)="","",VLOOKUP(A181,'DB（シナリオ）'!$A$2:$R$217,17,FALSE))</f>
        <v/>
      </c>
      <c r="Q181" s="26" t="str">
        <f>IF(VLOOKUP(A181,'DB（シナリオ）'!$A$2:$R$217,18,FALSE)="","",VLOOKUP(A181,'DB（シナリオ）'!$A$2:$R$217,18,FALSE))</f>
        <v/>
      </c>
    </row>
    <row r="182" spans="1:17" ht="56.25" customHeight="1" x14ac:dyDescent="0.2">
      <c r="A182" s="21">
        <f t="shared" si="2"/>
        <v>281</v>
      </c>
      <c r="B182" s="21" t="str">
        <f>IF(VLOOKUP(A182,'DB（シナリオ）'!$A$2:$R$217,2,FALSE)="","",VLOOKUP(A182,'DB（シナリオ）'!$A$2:$R$217,2,FALSE))</f>
        <v>品質保証部</v>
      </c>
      <c r="C182" s="22" t="str">
        <f>IF(VLOOKUP(A182,'DB（シナリオ）'!$A$2:$R$217,3,FALSE)="","",VLOOKUP(A182,'DB（シナリオ）'!$A$2:$R$217,3,FALSE))</f>
        <v>顧客サポート課</v>
      </c>
      <c r="D182" s="21" t="str">
        <f>IF(VLOOKUP(A182,'DB（シナリオ）'!$A$2:$R$217,4,FALSE)="","",VLOOKUP(A182,'DB（シナリオ）'!$A$2:$R$217,4,FALSE))</f>
        <v>ｺｰﾙｾﾝﾀｰ（派遣社員）</v>
      </c>
      <c r="E182" s="22" t="str">
        <f>IF(VLOOKUP(A182,'DB（シナリオ）'!$A$2:$R$217,5,FALSE)="","",VLOOKUP(A182,'DB（シナリオ）'!$A$2:$R$217,5,FALSE))</f>
        <v>大久保</v>
      </c>
      <c r="F182" s="22" t="str">
        <f>IF(VLOOKUP(A182,'DB（シナリオ）'!$A$2:$R$217,6,FALSE)="","",VLOOKUP(A182,'DB（シナリオ）'!$A$2:$R$217,6,FALSE))</f>
        <v>女</v>
      </c>
      <c r="G182" s="22">
        <f>IF(VLOOKUP(A182,'DB（シナリオ）'!$A$2:$R$217,7,FALSE)="","",VLOOKUP(A182,'DB（シナリオ）'!$A$2:$R$217,7,FALSE))</f>
        <v>28</v>
      </c>
      <c r="H182" s="45" t="str">
        <f>IF(VLOOKUP(A182,'DB（シナリオ）'!$A$2:$R$217,8,FALSE)="","",VLOOKUP(A182,'DB（シナリオ）'!$A$2:$R$217,8,FALSE))</f>
        <v>在館</v>
      </c>
      <c r="I182" s="21" t="str">
        <f>IF(VLOOKUP(A182,'DB（シナリオ）'!$A$2:$R$217,9,FALSE)="","",VLOOKUP(A182,'DB（シナリオ）'!$A$2:$R$217,9,FALSE))</f>
        <v/>
      </c>
      <c r="J182" s="22" t="str">
        <f>IF(VLOOKUP(A182,'DB（シナリオ）'!$A$2:$R$217,10,FALSE)="","",VLOOKUP(A182,'DB（シナリオ）'!$A$2:$R$217,10,FALSE))</f>
        <v>社内におり、無事</v>
      </c>
      <c r="K182" s="21" t="str">
        <f>IF(VLOOKUP(A182,'DB（シナリオ）'!$A$2:$R$217,11,FALSE)="","",VLOOKUP(A182,'DB（シナリオ）'!$A$2:$R$217,11,FALSE))</f>
        <v>ひがしの市</v>
      </c>
      <c r="L182" s="21" t="str">
        <f>IF(VLOOKUP(A182,'DB（シナリオ）'!$A$2:$R$217,12,FALSE)="","",VLOOKUP(A182,'DB（シナリオ）'!$A$2:$R$217,12,FALSE))</f>
        <v>南北線ミカン駅</v>
      </c>
      <c r="M182" s="21">
        <f>IF(VLOOKUP(A182,'DB（シナリオ）'!$A$2:$R$217,13,FALSE)="","",VLOOKUP(A182,'DB（シナリオ）'!$A$2:$R$217,13,FALSE))</f>
        <v>8</v>
      </c>
      <c r="N182" s="21" t="str">
        <f>IF(VLOOKUP(A182,'DB（シナリオ）'!$A$2:$R$217,15,FALSE)="","",VLOOKUP(A182,'DB（シナリオ）'!$A$2:$R$217,15,FALSE))</f>
        <v>夫</v>
      </c>
      <c r="O182" s="21" t="str">
        <f>IF(VLOOKUP(A182,'DB（シナリオ）'!$A$2:$R$217,16,FALSE)="","",VLOOKUP(A182,'DB（シナリオ）'!$A$2:$R$217,16,FALSE))</f>
        <v>無事</v>
      </c>
      <c r="P182" s="21" t="str">
        <f>IF(VLOOKUP(A182,'DB（シナリオ）'!$A$2:$R$217,17,FALSE)="","",VLOOKUP(A182,'DB（シナリオ）'!$A$2:$R$217,17,FALSE))</f>
        <v/>
      </c>
      <c r="Q182" s="26" t="str">
        <f>IF(VLOOKUP(A182,'DB（シナリオ）'!$A$2:$R$217,18,FALSE)="","",VLOOKUP(A182,'DB（シナリオ）'!$A$2:$R$217,18,FALSE))</f>
        <v/>
      </c>
    </row>
    <row r="183" spans="1:17" ht="56.25" customHeight="1" x14ac:dyDescent="0.2">
      <c r="A183" s="21">
        <f t="shared" si="2"/>
        <v>282</v>
      </c>
      <c r="B183" s="21" t="str">
        <f>IF(VLOOKUP(A183,'DB（シナリオ）'!$A$2:$R$217,2,FALSE)="","",VLOOKUP(A183,'DB（シナリオ）'!$A$2:$R$217,2,FALSE))</f>
        <v>品質保証部</v>
      </c>
      <c r="C183" s="22" t="str">
        <f>IF(VLOOKUP(A183,'DB（シナリオ）'!$A$2:$R$217,3,FALSE)="","",VLOOKUP(A183,'DB（シナリオ）'!$A$2:$R$217,3,FALSE))</f>
        <v>顧客サポート課</v>
      </c>
      <c r="D183" s="21" t="str">
        <f>IF(VLOOKUP(A183,'DB（シナリオ）'!$A$2:$R$217,4,FALSE)="","",VLOOKUP(A183,'DB（シナリオ）'!$A$2:$R$217,4,FALSE))</f>
        <v>ｺｰﾙｾﾝﾀｰ（派遣社員）</v>
      </c>
      <c r="E183" s="22" t="str">
        <f>IF(VLOOKUP(A183,'DB（シナリオ）'!$A$2:$R$217,5,FALSE)="","",VLOOKUP(A183,'DB（シナリオ）'!$A$2:$R$217,5,FALSE))</f>
        <v>熊谷</v>
      </c>
      <c r="F183" s="22" t="str">
        <f>IF(VLOOKUP(A183,'DB（シナリオ）'!$A$2:$R$217,6,FALSE)="","",VLOOKUP(A183,'DB（シナリオ）'!$A$2:$R$217,6,FALSE))</f>
        <v>女</v>
      </c>
      <c r="G183" s="22">
        <f>IF(VLOOKUP(A183,'DB（シナリオ）'!$A$2:$R$217,7,FALSE)="","",VLOOKUP(A183,'DB（シナリオ）'!$A$2:$R$217,7,FALSE))</f>
        <v>39</v>
      </c>
      <c r="H183" s="45" t="str">
        <f>IF(VLOOKUP(A183,'DB（シナリオ）'!$A$2:$R$217,8,FALSE)="","",VLOOKUP(A183,'DB（シナリオ）'!$A$2:$R$217,8,FALSE))</f>
        <v>在館</v>
      </c>
      <c r="I183" s="21" t="str">
        <f>IF(VLOOKUP(A183,'DB（シナリオ）'!$A$2:$R$217,9,FALSE)="","",VLOOKUP(A183,'DB（シナリオ）'!$A$2:$R$217,9,FALSE))</f>
        <v/>
      </c>
      <c r="J183" s="22" t="str">
        <f>IF(VLOOKUP(A183,'DB（シナリオ）'!$A$2:$R$217,10,FALSE)="","",VLOOKUP(A183,'DB（シナリオ）'!$A$2:$R$217,10,FALSE))</f>
        <v>社内におり、無事</v>
      </c>
      <c r="K183" s="21" t="str">
        <f>IF(VLOOKUP(A183,'DB（シナリオ）'!$A$2:$R$217,11,FALSE)="","",VLOOKUP(A183,'DB（シナリオ）'!$A$2:$R$217,11,FALSE))</f>
        <v>ひがしの市</v>
      </c>
      <c r="L183" s="21" t="str">
        <f>IF(VLOOKUP(A183,'DB（シナリオ）'!$A$2:$R$217,12,FALSE)="","",VLOOKUP(A183,'DB（シナリオ）'!$A$2:$R$217,12,FALSE))</f>
        <v>南北線たい駅</v>
      </c>
      <c r="M183" s="21">
        <f>IF(VLOOKUP(A183,'DB（シナリオ）'!$A$2:$R$217,13,FALSE)="","",VLOOKUP(A183,'DB（シナリオ）'!$A$2:$R$217,13,FALSE))</f>
        <v>7</v>
      </c>
      <c r="N183" s="21" t="str">
        <f>IF(VLOOKUP(A183,'DB（シナリオ）'!$A$2:$R$217,15,FALSE)="","",VLOOKUP(A183,'DB（シナリオ）'!$A$2:$R$217,15,FALSE))</f>
        <v>夫、息子（18歳）</v>
      </c>
      <c r="O183" s="21" t="str">
        <f>IF(VLOOKUP(A183,'DB（シナリオ）'!$A$2:$R$217,16,FALSE)="","",VLOOKUP(A183,'DB（シナリオ）'!$A$2:$R$217,16,FALSE))</f>
        <v>夫：無事、息子：自宅で負傷</v>
      </c>
      <c r="P183" s="21" t="str">
        <f>IF(VLOOKUP(A183,'DB（シナリオ）'!$A$2:$R$217,17,FALSE)="","",VLOOKUP(A183,'DB（シナリオ）'!$A$2:$R$217,17,FALSE))</f>
        <v/>
      </c>
      <c r="Q183" s="26" t="str">
        <f>IF(VLOOKUP(A183,'DB（シナリオ）'!$A$2:$R$217,18,FALSE)="","",VLOOKUP(A183,'DB（シナリオ）'!$A$2:$R$217,18,FALSE))</f>
        <v/>
      </c>
    </row>
    <row r="184" spans="1:17" ht="56.25" customHeight="1" x14ac:dyDescent="0.2">
      <c r="A184" s="21">
        <f t="shared" si="2"/>
        <v>283</v>
      </c>
      <c r="B184" s="21" t="str">
        <f>IF(VLOOKUP(A184,'DB（シナリオ）'!$A$2:$R$217,2,FALSE)="","",VLOOKUP(A184,'DB（シナリオ）'!$A$2:$R$217,2,FALSE))</f>
        <v>品質保証部</v>
      </c>
      <c r="C184" s="22" t="str">
        <f>IF(VLOOKUP(A184,'DB（シナリオ）'!$A$2:$R$217,3,FALSE)="","",VLOOKUP(A184,'DB（シナリオ）'!$A$2:$R$217,3,FALSE))</f>
        <v>顧客サポート課</v>
      </c>
      <c r="D184" s="21" t="str">
        <f>IF(VLOOKUP(A184,'DB（シナリオ）'!$A$2:$R$217,4,FALSE)="","",VLOOKUP(A184,'DB（シナリオ）'!$A$2:$R$217,4,FALSE))</f>
        <v>ｺｰﾙｾﾝﾀｰ（派遣社員）</v>
      </c>
      <c r="E184" s="22" t="str">
        <f>IF(VLOOKUP(A184,'DB（シナリオ）'!$A$2:$R$217,5,FALSE)="","",VLOOKUP(A184,'DB（シナリオ）'!$A$2:$R$217,5,FALSE))</f>
        <v>荒木</v>
      </c>
      <c r="F184" s="22" t="str">
        <f>IF(VLOOKUP(A184,'DB（シナリオ）'!$A$2:$R$217,6,FALSE)="","",VLOOKUP(A184,'DB（シナリオ）'!$A$2:$R$217,6,FALSE))</f>
        <v>女</v>
      </c>
      <c r="G184" s="22">
        <f>IF(VLOOKUP(A184,'DB（シナリオ）'!$A$2:$R$217,7,FALSE)="","",VLOOKUP(A184,'DB（シナリオ）'!$A$2:$R$217,7,FALSE))</f>
        <v>30</v>
      </c>
      <c r="H184" s="45" t="str">
        <f>IF(VLOOKUP(A184,'DB（シナリオ）'!$A$2:$R$217,8,FALSE)="","",VLOOKUP(A184,'DB（シナリオ）'!$A$2:$R$217,8,FALSE))</f>
        <v>在館</v>
      </c>
      <c r="I184" s="21" t="str">
        <f>IF(VLOOKUP(A184,'DB（シナリオ）'!$A$2:$R$217,9,FALSE)="","",VLOOKUP(A184,'DB（シナリオ）'!$A$2:$R$217,9,FALSE))</f>
        <v/>
      </c>
      <c r="J184" s="22" t="str">
        <f>IF(VLOOKUP(A184,'DB（シナリオ）'!$A$2:$R$217,10,FALSE)="","",VLOOKUP(A184,'DB（シナリオ）'!$A$2:$R$217,10,FALSE))</f>
        <v>社内におり、無事</v>
      </c>
      <c r="K184" s="21" t="str">
        <f>IF(VLOOKUP(A184,'DB（シナリオ）'!$A$2:$R$217,11,FALSE)="","",VLOOKUP(A184,'DB（シナリオ）'!$A$2:$R$217,11,FALSE))</f>
        <v>にしやま市</v>
      </c>
      <c r="L184" s="21" t="str">
        <f>IF(VLOOKUP(A184,'DB（シナリオ）'!$A$2:$R$217,12,FALSE)="","",VLOOKUP(A184,'DB（シナリオ）'!$A$2:$R$217,12,FALSE))</f>
        <v>東西線こおろぎ駅</v>
      </c>
      <c r="M184" s="21">
        <f>IF(VLOOKUP(A184,'DB（シナリオ）'!$A$2:$R$217,13,FALSE)="","",VLOOKUP(A184,'DB（シナリオ）'!$A$2:$R$217,13,FALSE))</f>
        <v>20</v>
      </c>
      <c r="N184" s="21" t="str">
        <f>IF(VLOOKUP(A184,'DB（シナリオ）'!$A$2:$R$217,15,FALSE)="","",VLOOKUP(A184,'DB（シナリオ）'!$A$2:$R$217,15,FALSE))</f>
        <v>独身、一人暮らし</v>
      </c>
      <c r="O184" s="21" t="str">
        <f>IF(VLOOKUP(A184,'DB（シナリオ）'!$A$2:$R$217,16,FALSE)="","",VLOOKUP(A184,'DB（シナリオ）'!$A$2:$R$217,16,FALSE))</f>
        <v/>
      </c>
      <c r="P184" s="21" t="str">
        <f>IF(VLOOKUP(A184,'DB（シナリオ）'!$A$2:$R$217,17,FALSE)="","",VLOOKUP(A184,'DB（シナリオ）'!$A$2:$R$217,17,FALSE))</f>
        <v/>
      </c>
      <c r="Q184" s="26" t="str">
        <f>IF(VLOOKUP(A184,'DB（シナリオ）'!$A$2:$R$217,18,FALSE)="","",VLOOKUP(A184,'DB（シナリオ）'!$A$2:$R$217,18,FALSE))</f>
        <v/>
      </c>
    </row>
    <row r="185" spans="1:17" ht="56.25" customHeight="1" x14ac:dyDescent="0.2">
      <c r="A185" s="21">
        <f t="shared" si="2"/>
        <v>284</v>
      </c>
      <c r="B185" s="21" t="str">
        <f>IF(VLOOKUP(A185,'DB（シナリオ）'!$A$2:$R$217,2,FALSE)="","",VLOOKUP(A185,'DB（シナリオ）'!$A$2:$R$217,2,FALSE))</f>
        <v>品質保証部</v>
      </c>
      <c r="C185" s="22" t="str">
        <f>IF(VLOOKUP(A185,'DB（シナリオ）'!$A$2:$R$217,3,FALSE)="","",VLOOKUP(A185,'DB（シナリオ）'!$A$2:$R$217,3,FALSE))</f>
        <v>顧客サポート課</v>
      </c>
      <c r="D185" s="21" t="str">
        <f>IF(VLOOKUP(A185,'DB（シナリオ）'!$A$2:$R$217,4,FALSE)="","",VLOOKUP(A185,'DB（シナリオ）'!$A$2:$R$217,4,FALSE))</f>
        <v>ｺｰﾙｾﾝﾀｰ（派遣社員）</v>
      </c>
      <c r="E185" s="22" t="str">
        <f>IF(VLOOKUP(A185,'DB（シナリオ）'!$A$2:$R$217,5,FALSE)="","",VLOOKUP(A185,'DB（シナリオ）'!$A$2:$R$217,5,FALSE))</f>
        <v>野田</v>
      </c>
      <c r="F185" s="22" t="str">
        <f>IF(VLOOKUP(A185,'DB（シナリオ）'!$A$2:$R$217,6,FALSE)="","",VLOOKUP(A185,'DB（シナリオ）'!$A$2:$R$217,6,FALSE))</f>
        <v>女</v>
      </c>
      <c r="G185" s="22">
        <f>IF(VLOOKUP(A185,'DB（シナリオ）'!$A$2:$R$217,7,FALSE)="","",VLOOKUP(A185,'DB（シナリオ）'!$A$2:$R$217,7,FALSE))</f>
        <v>30</v>
      </c>
      <c r="H185" s="45" t="str">
        <f>IF(VLOOKUP(A185,'DB（シナリオ）'!$A$2:$R$217,8,FALSE)="","",VLOOKUP(A185,'DB（シナリオ）'!$A$2:$R$217,8,FALSE))</f>
        <v>在館</v>
      </c>
      <c r="I185" s="21" t="str">
        <f>IF(VLOOKUP(A185,'DB（シナリオ）'!$A$2:$R$217,9,FALSE)="","",VLOOKUP(A185,'DB（シナリオ）'!$A$2:$R$217,9,FALSE))</f>
        <v/>
      </c>
      <c r="J185" s="22" t="str">
        <f>IF(VLOOKUP(A185,'DB（シナリオ）'!$A$2:$R$217,10,FALSE)="","",VLOOKUP(A185,'DB（シナリオ）'!$A$2:$R$217,10,FALSE))</f>
        <v>社内におり、無事</v>
      </c>
      <c r="K185" s="21" t="str">
        <f>IF(VLOOKUP(A185,'DB（シナリオ）'!$A$2:$R$217,11,FALSE)="","",VLOOKUP(A185,'DB（シナリオ）'!$A$2:$R$217,11,FALSE))</f>
        <v>ひがしの市</v>
      </c>
      <c r="L185" s="21" t="str">
        <f>IF(VLOOKUP(A185,'DB（シナリオ）'!$A$2:$R$217,12,FALSE)="","",VLOOKUP(A185,'DB（シナリオ）'!$A$2:$R$217,12,FALSE))</f>
        <v>東西線シカ駅</v>
      </c>
      <c r="M185" s="21">
        <f>IF(VLOOKUP(A185,'DB（シナリオ）'!$A$2:$R$217,13,FALSE)="","",VLOOKUP(A185,'DB（シナリオ）'!$A$2:$R$217,13,FALSE))</f>
        <v>18</v>
      </c>
      <c r="N185" s="21" t="str">
        <f>IF(VLOOKUP(A185,'DB（シナリオ）'!$A$2:$R$217,15,FALSE)="","",VLOOKUP(A185,'DB（シナリオ）'!$A$2:$R$217,15,FALSE))</f>
        <v>独身、一人暮らし</v>
      </c>
      <c r="O185" s="21" t="str">
        <f>IF(VLOOKUP(A185,'DB（シナリオ）'!$A$2:$R$217,16,FALSE)="","",VLOOKUP(A185,'DB（シナリオ）'!$A$2:$R$217,16,FALSE))</f>
        <v/>
      </c>
      <c r="P185" s="21" t="str">
        <f>IF(VLOOKUP(A185,'DB（シナリオ）'!$A$2:$R$217,17,FALSE)="","",VLOOKUP(A185,'DB（シナリオ）'!$A$2:$R$217,17,FALSE))</f>
        <v/>
      </c>
      <c r="Q185" s="26" t="str">
        <f>IF(VLOOKUP(A185,'DB（シナリオ）'!$A$2:$R$217,18,FALSE)="","",VLOOKUP(A185,'DB（シナリオ）'!$A$2:$R$217,18,FALSE))</f>
        <v/>
      </c>
    </row>
    <row r="186" spans="1:17" ht="56.25" customHeight="1" x14ac:dyDescent="0.2">
      <c r="A186" s="21">
        <f t="shared" si="2"/>
        <v>285</v>
      </c>
      <c r="B186" s="21" t="str">
        <f>IF(VLOOKUP(A186,'DB（シナリオ）'!$A$2:$R$217,2,FALSE)="","",VLOOKUP(A186,'DB（シナリオ）'!$A$2:$R$217,2,FALSE))</f>
        <v>品質保証部</v>
      </c>
      <c r="C186" s="22" t="str">
        <f>IF(VLOOKUP(A186,'DB（シナリオ）'!$A$2:$R$217,3,FALSE)="","",VLOOKUP(A186,'DB（シナリオ）'!$A$2:$R$217,3,FALSE))</f>
        <v>顧客サポート課</v>
      </c>
      <c r="D186" s="21" t="str">
        <f>IF(VLOOKUP(A186,'DB（シナリオ）'!$A$2:$R$217,4,FALSE)="","",VLOOKUP(A186,'DB（シナリオ）'!$A$2:$R$217,4,FALSE))</f>
        <v>ｺｰﾙｾﾝﾀｰ（派遣社員）</v>
      </c>
      <c r="E186" s="22" t="str">
        <f>IF(VLOOKUP(A186,'DB（シナリオ）'!$A$2:$R$217,5,FALSE)="","",VLOOKUP(A186,'DB（シナリオ）'!$A$2:$R$217,5,FALSE))</f>
        <v>川村</v>
      </c>
      <c r="F186" s="22" t="str">
        <f>IF(VLOOKUP(A186,'DB（シナリオ）'!$A$2:$R$217,6,FALSE)="","",VLOOKUP(A186,'DB（シナリオ）'!$A$2:$R$217,6,FALSE))</f>
        <v>女</v>
      </c>
      <c r="G186" s="22">
        <f>IF(VLOOKUP(A186,'DB（シナリオ）'!$A$2:$R$217,7,FALSE)="","",VLOOKUP(A186,'DB（シナリオ）'!$A$2:$R$217,7,FALSE))</f>
        <v>35</v>
      </c>
      <c r="H186" s="45" t="str">
        <f>IF(VLOOKUP(A186,'DB（シナリオ）'!$A$2:$R$217,8,FALSE)="","",VLOOKUP(A186,'DB（シナリオ）'!$A$2:$R$217,8,FALSE))</f>
        <v>在館</v>
      </c>
      <c r="I186" s="21" t="str">
        <f>IF(VLOOKUP(A186,'DB（シナリオ）'!$A$2:$R$217,9,FALSE)="","",VLOOKUP(A186,'DB（シナリオ）'!$A$2:$R$217,9,FALSE))</f>
        <v/>
      </c>
      <c r="J186" s="22" t="str">
        <f>IF(VLOOKUP(A186,'DB（シナリオ）'!$A$2:$R$217,10,FALSE)="","",VLOOKUP(A186,'DB（シナリオ）'!$A$2:$R$217,10,FALSE))</f>
        <v>社内におり、無事</v>
      </c>
      <c r="K186" s="21" t="str">
        <f>IF(VLOOKUP(A186,'DB（シナリオ）'!$A$2:$R$217,11,FALSE)="","",VLOOKUP(A186,'DB（シナリオ）'!$A$2:$R$217,11,FALSE))</f>
        <v>ひがしの市</v>
      </c>
      <c r="L186" s="21" t="str">
        <f>IF(VLOOKUP(A186,'DB（シナリオ）'!$A$2:$R$217,12,FALSE)="","",VLOOKUP(A186,'DB（シナリオ）'!$A$2:$R$217,12,FALSE))</f>
        <v>南北線ミカン駅</v>
      </c>
      <c r="M186" s="21">
        <f>IF(VLOOKUP(A186,'DB（シナリオ）'!$A$2:$R$217,13,FALSE)="","",VLOOKUP(A186,'DB（シナリオ）'!$A$2:$R$217,13,FALSE))</f>
        <v>8</v>
      </c>
      <c r="N186" s="21" t="str">
        <f>IF(VLOOKUP(A186,'DB（シナリオ）'!$A$2:$R$217,15,FALSE)="","",VLOOKUP(A186,'DB（シナリオ）'!$A$2:$R$217,15,FALSE))</f>
        <v>夫、娘（15歳）</v>
      </c>
      <c r="O186" s="21" t="str">
        <f>IF(VLOOKUP(A186,'DB（シナリオ）'!$A$2:$R$217,16,FALSE)="","",VLOOKUP(A186,'DB（シナリオ）'!$A$2:$R$217,16,FALSE))</f>
        <v>全員無事</v>
      </c>
      <c r="P186" s="21" t="str">
        <f>IF(VLOOKUP(A186,'DB（シナリオ）'!$A$2:$R$217,17,FALSE)="","",VLOOKUP(A186,'DB（シナリオ）'!$A$2:$R$217,17,FALSE))</f>
        <v/>
      </c>
      <c r="Q186" s="26" t="str">
        <f>IF(VLOOKUP(A186,'DB（シナリオ）'!$A$2:$R$217,18,FALSE)="","",VLOOKUP(A186,'DB（シナリオ）'!$A$2:$R$217,18,FALSE))</f>
        <v/>
      </c>
    </row>
    <row r="187" spans="1:17" ht="56.25" customHeight="1" x14ac:dyDescent="0.2">
      <c r="A187" s="21">
        <f t="shared" si="2"/>
        <v>286</v>
      </c>
      <c r="B187" s="21" t="str">
        <f>IF(VLOOKUP(A187,'DB（シナリオ）'!$A$2:$R$217,2,FALSE)="","",VLOOKUP(A187,'DB（シナリオ）'!$A$2:$R$217,2,FALSE))</f>
        <v>品質保証部</v>
      </c>
      <c r="C187" s="22" t="str">
        <f>IF(VLOOKUP(A187,'DB（シナリオ）'!$A$2:$R$217,3,FALSE)="","",VLOOKUP(A187,'DB（シナリオ）'!$A$2:$R$217,3,FALSE))</f>
        <v>顧客サポート課</v>
      </c>
      <c r="D187" s="21" t="str">
        <f>IF(VLOOKUP(A187,'DB（シナリオ）'!$A$2:$R$217,4,FALSE)="","",VLOOKUP(A187,'DB（シナリオ）'!$A$2:$R$217,4,FALSE))</f>
        <v>ｺｰﾙｾﾝﾀｰ（派遣社員）</v>
      </c>
      <c r="E187" s="22" t="str">
        <f>IF(VLOOKUP(A187,'DB（シナリオ）'!$A$2:$R$217,5,FALSE)="","",VLOOKUP(A187,'DB（シナリオ）'!$A$2:$R$217,5,FALSE))</f>
        <v>星野</v>
      </c>
      <c r="F187" s="22" t="str">
        <f>IF(VLOOKUP(A187,'DB（シナリオ）'!$A$2:$R$217,6,FALSE)="","",VLOOKUP(A187,'DB（シナリオ）'!$A$2:$R$217,6,FALSE))</f>
        <v>女</v>
      </c>
      <c r="G187" s="22">
        <f>IF(VLOOKUP(A187,'DB（シナリオ）'!$A$2:$R$217,7,FALSE)="","",VLOOKUP(A187,'DB（シナリオ）'!$A$2:$R$217,7,FALSE))</f>
        <v>31</v>
      </c>
      <c r="H187" s="45" t="s">
        <v>1689</v>
      </c>
      <c r="I187" s="21" t="str">
        <f>IF(VLOOKUP(A187,'DB（シナリオ）'!$A$2:$R$217,9,FALSE)="","",VLOOKUP(A187,'DB（シナリオ）'!$A$2:$R$217,9,FALSE))</f>
        <v>妊娠４か月</v>
      </c>
      <c r="J187" s="22" t="s">
        <v>1692</v>
      </c>
      <c r="K187" s="21" t="str">
        <f>IF(VLOOKUP(A187,'DB（シナリオ）'!$A$2:$R$217,11,FALSE)="","",VLOOKUP(A187,'DB（シナリオ）'!$A$2:$R$217,11,FALSE))</f>
        <v>はまべ市</v>
      </c>
      <c r="L187" s="21" t="str">
        <f>IF(VLOOKUP(A187,'DB（シナリオ）'!$A$2:$R$217,12,FALSE)="","",VLOOKUP(A187,'DB（シナリオ）'!$A$2:$R$217,12,FALSE))</f>
        <v>南北線くじら駅</v>
      </c>
      <c r="M187" s="21">
        <f>IF(VLOOKUP(A187,'DB（シナリオ）'!$A$2:$R$217,13,FALSE)="","",VLOOKUP(A187,'DB（シナリオ）'!$A$2:$R$217,13,FALSE))</f>
        <v>20</v>
      </c>
      <c r="N187" s="21" t="str">
        <f>IF(VLOOKUP(A187,'DB（シナリオ）'!$A$2:$R$217,15,FALSE)="","",VLOOKUP(A187,'DB（シナリオ）'!$A$2:$R$217,15,FALSE))</f>
        <v>夫、息子（8歳）</v>
      </c>
      <c r="O187" s="21" t="str">
        <f>IF(VLOOKUP(A187,'DB（シナリオ）'!$A$2:$R$217,16,FALSE)="","",VLOOKUP(A187,'DB（シナリオ）'!$A$2:$R$217,16,FALSE))</f>
        <v>夫：不明。長男：無事とのLINE連絡が小学校からあった</v>
      </c>
      <c r="P187" s="21" t="str">
        <f>IF(VLOOKUP(A187,'DB（シナリオ）'!$A$2:$R$217,17,FALSE)="","",VLOOKUP(A187,'DB（シナリオ）'!$A$2:$R$217,17,FALSE))</f>
        <v>妊娠４か月</v>
      </c>
      <c r="Q187" s="26" t="str">
        <f>IF(VLOOKUP(A187,'DB（シナリオ）'!$A$2:$R$217,18,FALSE)="","",VLOOKUP(A187,'DB（シナリオ）'!$A$2:$R$217,18,FALSE))</f>
        <v/>
      </c>
    </row>
    <row r="188" spans="1:17" ht="56.25" customHeight="1" x14ac:dyDescent="0.2">
      <c r="A188" s="21">
        <f t="shared" si="2"/>
        <v>287</v>
      </c>
      <c r="B188" s="21" t="str">
        <f>IF(VLOOKUP(A188,'DB（シナリオ）'!$A$2:$R$217,2,FALSE)="","",VLOOKUP(A188,'DB（シナリオ）'!$A$2:$R$217,2,FALSE))</f>
        <v>品質保証部</v>
      </c>
      <c r="C188" s="22" t="str">
        <f>IF(VLOOKUP(A188,'DB（シナリオ）'!$A$2:$R$217,3,FALSE)="","",VLOOKUP(A188,'DB（シナリオ）'!$A$2:$R$217,3,FALSE))</f>
        <v>顧客サポート課</v>
      </c>
      <c r="D188" s="21" t="str">
        <f>IF(VLOOKUP(A188,'DB（シナリオ）'!$A$2:$R$217,4,FALSE)="","",VLOOKUP(A188,'DB（シナリオ）'!$A$2:$R$217,4,FALSE))</f>
        <v>ｺｰﾙｾﾝﾀｰ（派遣社員）</v>
      </c>
      <c r="E188" s="22" t="str">
        <f>IF(VLOOKUP(A188,'DB（シナリオ）'!$A$2:$R$217,5,FALSE)="","",VLOOKUP(A188,'DB（シナリオ）'!$A$2:$R$217,5,FALSE))</f>
        <v>広瀬</v>
      </c>
      <c r="F188" s="22" t="str">
        <f>IF(VLOOKUP(A188,'DB（シナリオ）'!$A$2:$R$217,6,FALSE)="","",VLOOKUP(A188,'DB（シナリオ）'!$A$2:$R$217,6,FALSE))</f>
        <v>女</v>
      </c>
      <c r="G188" s="22">
        <f>IF(VLOOKUP(A188,'DB（シナリオ）'!$A$2:$R$217,7,FALSE)="","",VLOOKUP(A188,'DB（シナリオ）'!$A$2:$R$217,7,FALSE))</f>
        <v>45</v>
      </c>
      <c r="H188" s="45" t="str">
        <f>IF(VLOOKUP(A188,'DB（シナリオ）'!$A$2:$R$217,8,FALSE)="","",VLOOKUP(A188,'DB（シナリオ）'!$A$2:$R$217,8,FALSE))</f>
        <v>在館</v>
      </c>
      <c r="I188" s="21" t="str">
        <f>IF(VLOOKUP(A188,'DB（シナリオ）'!$A$2:$R$217,9,FALSE)="","",VLOOKUP(A188,'DB（シナリオ）'!$A$2:$R$217,9,FALSE))</f>
        <v/>
      </c>
      <c r="J188" s="22" t="str">
        <f>IF(VLOOKUP(A188,'DB（シナリオ）'!$A$2:$R$217,10,FALSE)="","",VLOOKUP(A188,'DB（シナリオ）'!$A$2:$R$217,10,FALSE))</f>
        <v>社内におり、無事</v>
      </c>
      <c r="K188" s="21" t="str">
        <f>IF(VLOOKUP(A188,'DB（シナリオ）'!$A$2:$R$217,11,FALSE)="","",VLOOKUP(A188,'DB（シナリオ）'!$A$2:$R$217,11,FALSE))</f>
        <v>ひがしの市</v>
      </c>
      <c r="L188" s="21" t="str">
        <f>IF(VLOOKUP(A188,'DB（シナリオ）'!$A$2:$R$217,12,FALSE)="","",VLOOKUP(A188,'DB（シナリオ）'!$A$2:$R$217,12,FALSE))</f>
        <v>東西線リス駅</v>
      </c>
      <c r="M188" s="21">
        <f>IF(VLOOKUP(A188,'DB（シナリオ）'!$A$2:$R$217,13,FALSE)="","",VLOOKUP(A188,'DB（シナリオ）'!$A$2:$R$217,13,FALSE))</f>
        <v>5</v>
      </c>
      <c r="N188" s="21" t="str">
        <f>IF(VLOOKUP(A188,'DB（シナリオ）'!$A$2:$R$217,15,FALSE)="","",VLOOKUP(A188,'DB（シナリオ）'!$A$2:$R$217,15,FALSE))</f>
        <v>夫、娘（15歳）</v>
      </c>
      <c r="O188" s="21" t="str">
        <f>IF(VLOOKUP(A188,'DB（シナリオ）'!$A$2:$R$217,16,FALSE)="","",VLOOKUP(A188,'DB（シナリオ）'!$A$2:$R$217,16,FALSE))</f>
        <v>全員無事</v>
      </c>
      <c r="P188" s="21" t="str">
        <f>IF(VLOOKUP(A188,'DB（シナリオ）'!$A$2:$R$217,17,FALSE)="","",VLOOKUP(A188,'DB（シナリオ）'!$A$2:$R$217,17,FALSE))</f>
        <v/>
      </c>
      <c r="Q188" s="26" t="str">
        <f>IF(VLOOKUP(A188,'DB（シナリオ）'!$A$2:$R$217,18,FALSE)="","",VLOOKUP(A188,'DB（シナリオ）'!$A$2:$R$217,18,FALSE))</f>
        <v/>
      </c>
    </row>
    <row r="189" spans="1:17" ht="56.25" customHeight="1" x14ac:dyDescent="0.2">
      <c r="A189" s="21">
        <f t="shared" si="2"/>
        <v>288</v>
      </c>
      <c r="B189" s="21" t="str">
        <f>IF(VLOOKUP(A189,'DB（シナリオ）'!$A$2:$R$217,2,FALSE)="","",VLOOKUP(A189,'DB（シナリオ）'!$A$2:$R$217,2,FALSE))</f>
        <v>品質保証部</v>
      </c>
      <c r="C189" s="22" t="str">
        <f>IF(VLOOKUP(A189,'DB（シナリオ）'!$A$2:$R$217,3,FALSE)="","",VLOOKUP(A189,'DB（シナリオ）'!$A$2:$R$217,3,FALSE))</f>
        <v>顧客サポート課</v>
      </c>
      <c r="D189" s="21" t="str">
        <f>IF(VLOOKUP(A189,'DB（シナリオ）'!$A$2:$R$217,4,FALSE)="","",VLOOKUP(A189,'DB（シナリオ）'!$A$2:$R$217,4,FALSE))</f>
        <v>ｺｰﾙｾﾝﾀｰ（派遣社員）</v>
      </c>
      <c r="E189" s="22" t="str">
        <f>IF(VLOOKUP(A189,'DB（シナリオ）'!$A$2:$R$217,5,FALSE)="","",VLOOKUP(A189,'DB（シナリオ）'!$A$2:$R$217,5,FALSE))</f>
        <v>大谷</v>
      </c>
      <c r="F189" s="22" t="str">
        <f>IF(VLOOKUP(A189,'DB（シナリオ）'!$A$2:$R$217,6,FALSE)="","",VLOOKUP(A189,'DB（シナリオ）'!$A$2:$R$217,6,FALSE))</f>
        <v>女</v>
      </c>
      <c r="G189" s="22">
        <f>IF(VLOOKUP(A189,'DB（シナリオ）'!$A$2:$R$217,7,FALSE)="","",VLOOKUP(A189,'DB（シナリオ）'!$A$2:$R$217,7,FALSE))</f>
        <v>44</v>
      </c>
      <c r="H189" s="45" t="str">
        <f>IF(VLOOKUP(A189,'DB（シナリオ）'!$A$2:$R$217,8,FALSE)="","",VLOOKUP(A189,'DB（シナリオ）'!$A$2:$R$217,8,FALSE))</f>
        <v>在館</v>
      </c>
      <c r="I189" s="21" t="str">
        <f>IF(VLOOKUP(A189,'DB（シナリオ）'!$A$2:$R$217,9,FALSE)="","",VLOOKUP(A189,'DB（シナリオ）'!$A$2:$R$217,9,FALSE))</f>
        <v/>
      </c>
      <c r="J189" s="22" t="str">
        <f>IF(VLOOKUP(A189,'DB（シナリオ）'!$A$2:$R$217,10,FALSE)="","",VLOOKUP(A189,'DB（シナリオ）'!$A$2:$R$217,10,FALSE))</f>
        <v>社内におり、無事</v>
      </c>
      <c r="K189" s="21" t="str">
        <f>IF(VLOOKUP(A189,'DB（シナリオ）'!$A$2:$R$217,11,FALSE)="","",VLOOKUP(A189,'DB（シナリオ）'!$A$2:$R$217,11,FALSE))</f>
        <v>にしやま市</v>
      </c>
      <c r="L189" s="21" t="str">
        <f>IF(VLOOKUP(A189,'DB（シナリオ）'!$A$2:$R$217,12,FALSE)="","",VLOOKUP(A189,'DB（シナリオ）'!$A$2:$R$217,12,FALSE))</f>
        <v>東西線ばった駅</v>
      </c>
      <c r="M189" s="21">
        <f>IF(VLOOKUP(A189,'DB（シナリオ）'!$A$2:$R$217,13,FALSE)="","",VLOOKUP(A189,'DB（シナリオ）'!$A$2:$R$217,13,FALSE))</f>
        <v>25</v>
      </c>
      <c r="N189" s="21" t="str">
        <f>IF(VLOOKUP(A189,'DB（シナリオ）'!$A$2:$R$217,15,FALSE)="","",VLOOKUP(A189,'DB（シナリオ）'!$A$2:$R$217,15,FALSE))</f>
        <v>夫、息子（16歳）</v>
      </c>
      <c r="O189" s="21" t="str">
        <f>IF(VLOOKUP(A189,'DB（シナリオ）'!$A$2:$R$217,16,FALSE)="","",VLOOKUP(A189,'DB（シナリオ）'!$A$2:$R$217,16,FALSE))</f>
        <v>全員無事</v>
      </c>
      <c r="P189" s="21" t="str">
        <f>IF(VLOOKUP(A189,'DB（シナリオ）'!$A$2:$R$217,17,FALSE)="","",VLOOKUP(A189,'DB（シナリオ）'!$A$2:$R$217,17,FALSE))</f>
        <v/>
      </c>
      <c r="Q189" s="26" t="str">
        <f>IF(VLOOKUP(A189,'DB（シナリオ）'!$A$2:$R$217,18,FALSE)="","",VLOOKUP(A189,'DB（シナリオ）'!$A$2:$R$217,18,FALSE))</f>
        <v/>
      </c>
    </row>
    <row r="190" spans="1:17" ht="56.25" customHeight="1" x14ac:dyDescent="0.2">
      <c r="A190" s="21">
        <f t="shared" si="2"/>
        <v>289</v>
      </c>
      <c r="B190" s="21" t="str">
        <f>IF(VLOOKUP(A190,'DB（シナリオ）'!$A$2:$R$217,2,FALSE)="","",VLOOKUP(A190,'DB（シナリオ）'!$A$2:$R$217,2,FALSE))</f>
        <v>品質保証部</v>
      </c>
      <c r="C190" s="22" t="str">
        <f>IF(VLOOKUP(A190,'DB（シナリオ）'!$A$2:$R$217,3,FALSE)="","",VLOOKUP(A190,'DB（シナリオ）'!$A$2:$R$217,3,FALSE))</f>
        <v>顧客サポート課</v>
      </c>
      <c r="D190" s="21" t="str">
        <f>IF(VLOOKUP(A190,'DB（シナリオ）'!$A$2:$R$217,4,FALSE)="","",VLOOKUP(A190,'DB（シナリオ）'!$A$2:$R$217,4,FALSE))</f>
        <v>ｺｰﾙｾﾝﾀｰ（派遣社員）</v>
      </c>
      <c r="E190" s="22" t="str">
        <f>IF(VLOOKUP(A190,'DB（シナリオ）'!$A$2:$R$217,5,FALSE)="","",VLOOKUP(A190,'DB（シナリオ）'!$A$2:$R$217,5,FALSE))</f>
        <v>黒田</v>
      </c>
      <c r="F190" s="22" t="str">
        <f>IF(VLOOKUP(A190,'DB（シナリオ）'!$A$2:$R$217,6,FALSE)="","",VLOOKUP(A190,'DB（シナリオ）'!$A$2:$R$217,6,FALSE))</f>
        <v>女</v>
      </c>
      <c r="G190" s="22">
        <f>IF(VLOOKUP(A190,'DB（シナリオ）'!$A$2:$R$217,7,FALSE)="","",VLOOKUP(A190,'DB（シナリオ）'!$A$2:$R$217,7,FALSE))</f>
        <v>43</v>
      </c>
      <c r="H190" s="45" t="str">
        <f>IF(VLOOKUP(A190,'DB（シナリオ）'!$A$2:$R$217,8,FALSE)="","",VLOOKUP(A190,'DB（シナリオ）'!$A$2:$R$217,8,FALSE))</f>
        <v>在館</v>
      </c>
      <c r="I190" s="21" t="str">
        <f>IF(VLOOKUP(A190,'DB（シナリオ）'!$A$2:$R$217,9,FALSE)="","",VLOOKUP(A190,'DB（シナリオ）'!$A$2:$R$217,9,FALSE))</f>
        <v/>
      </c>
      <c r="J190" s="22" t="str">
        <f>IF(VLOOKUP(A190,'DB（シナリオ）'!$A$2:$R$217,10,FALSE)="","",VLOOKUP(A190,'DB（シナリオ）'!$A$2:$R$217,10,FALSE))</f>
        <v>社内におり、無事</v>
      </c>
      <c r="K190" s="21" t="str">
        <f>IF(VLOOKUP(A190,'DB（シナリオ）'!$A$2:$R$217,11,FALSE)="","",VLOOKUP(A190,'DB（シナリオ）'!$A$2:$R$217,11,FALSE))</f>
        <v>ひがしの市</v>
      </c>
      <c r="L190" s="21" t="str">
        <f>IF(VLOOKUP(A190,'DB（シナリオ）'!$A$2:$R$217,12,FALSE)="","",VLOOKUP(A190,'DB（シナリオ）'!$A$2:$R$217,12,FALSE))</f>
        <v>南北線イチゴ駅</v>
      </c>
      <c r="M190" s="21">
        <f>IF(VLOOKUP(A190,'DB（シナリオ）'!$A$2:$R$217,13,FALSE)="","",VLOOKUP(A190,'DB（シナリオ）'!$A$2:$R$217,13,FALSE))</f>
        <v>5</v>
      </c>
      <c r="N190" s="21" t="str">
        <f>IF(VLOOKUP(A190,'DB（シナリオ）'!$A$2:$R$217,15,FALSE)="","",VLOOKUP(A190,'DB（シナリオ）'!$A$2:$R$217,15,FALSE))</f>
        <v>夫、息子（15歳）</v>
      </c>
      <c r="O190" s="21" t="str">
        <f>IF(VLOOKUP(A190,'DB（シナリオ）'!$A$2:$R$217,16,FALSE)="","",VLOOKUP(A190,'DB（シナリオ）'!$A$2:$R$217,16,FALSE))</f>
        <v>全員無事</v>
      </c>
      <c r="P190" s="21" t="str">
        <f>IF(VLOOKUP(A190,'DB（シナリオ）'!$A$2:$R$217,17,FALSE)="","",VLOOKUP(A190,'DB（シナリオ）'!$A$2:$R$217,17,FALSE))</f>
        <v/>
      </c>
      <c r="Q190" s="26" t="str">
        <f>IF(VLOOKUP(A190,'DB（シナリオ）'!$A$2:$R$217,18,FALSE)="","",VLOOKUP(A190,'DB（シナリオ）'!$A$2:$R$217,18,FALSE))</f>
        <v/>
      </c>
    </row>
    <row r="191" spans="1:17" ht="56.25" customHeight="1" x14ac:dyDescent="0.2">
      <c r="A191" s="21">
        <f t="shared" si="2"/>
        <v>290</v>
      </c>
      <c r="B191" s="21" t="str">
        <f>IF(VLOOKUP(A191,'DB（シナリオ）'!$A$2:$R$217,2,FALSE)="","",VLOOKUP(A191,'DB（シナリオ）'!$A$2:$R$217,2,FALSE))</f>
        <v>品質保証部</v>
      </c>
      <c r="C191" s="22" t="str">
        <f>IF(VLOOKUP(A191,'DB（シナリオ）'!$A$2:$R$217,3,FALSE)="","",VLOOKUP(A191,'DB（シナリオ）'!$A$2:$R$217,3,FALSE))</f>
        <v>顧客サポート課</v>
      </c>
      <c r="D191" s="21" t="str">
        <f>IF(VLOOKUP(A191,'DB（シナリオ）'!$A$2:$R$217,4,FALSE)="","",VLOOKUP(A191,'DB（シナリオ）'!$A$2:$R$217,4,FALSE))</f>
        <v>ｺｰﾙｾﾝﾀｰ（派遣社員）</v>
      </c>
      <c r="E191" s="22" t="str">
        <f>IF(VLOOKUP(A191,'DB（シナリオ）'!$A$2:$R$217,5,FALSE)="","",VLOOKUP(A191,'DB（シナリオ）'!$A$2:$R$217,5,FALSE))</f>
        <v>尾崎</v>
      </c>
      <c r="F191" s="22" t="str">
        <f>IF(VLOOKUP(A191,'DB（シナリオ）'!$A$2:$R$217,6,FALSE)="","",VLOOKUP(A191,'DB（シナリオ）'!$A$2:$R$217,6,FALSE))</f>
        <v>女</v>
      </c>
      <c r="G191" s="22">
        <f>IF(VLOOKUP(A191,'DB（シナリオ）'!$A$2:$R$217,7,FALSE)="","",VLOOKUP(A191,'DB（シナリオ）'!$A$2:$R$217,7,FALSE))</f>
        <v>35</v>
      </c>
      <c r="H191" s="45" t="str">
        <f>IF(VLOOKUP(A191,'DB（シナリオ）'!$A$2:$R$217,8,FALSE)="","",VLOOKUP(A191,'DB（シナリオ）'!$A$2:$R$217,8,FALSE))</f>
        <v>在館</v>
      </c>
      <c r="I191" s="21" t="str">
        <f>IF(VLOOKUP(A191,'DB（シナリオ）'!$A$2:$R$217,9,FALSE)="","",VLOOKUP(A191,'DB（シナリオ）'!$A$2:$R$217,9,FALSE))</f>
        <v/>
      </c>
      <c r="J191" s="22" t="str">
        <f>IF(VLOOKUP(A191,'DB（シナリオ）'!$A$2:$R$217,10,FALSE)="","",VLOOKUP(A191,'DB（シナリオ）'!$A$2:$R$217,10,FALSE))</f>
        <v>社内におり、無事</v>
      </c>
      <c r="K191" s="21" t="str">
        <f>IF(VLOOKUP(A191,'DB（シナリオ）'!$A$2:$R$217,11,FALSE)="","",VLOOKUP(A191,'DB（シナリオ）'!$A$2:$R$217,11,FALSE))</f>
        <v>はまべ市</v>
      </c>
      <c r="L191" s="21" t="str">
        <f>IF(VLOOKUP(A191,'DB（シナリオ）'!$A$2:$R$217,12,FALSE)="","",VLOOKUP(A191,'DB（シナリオ）'!$A$2:$R$217,12,FALSE))</f>
        <v>南北線くじら駅</v>
      </c>
      <c r="M191" s="21">
        <f>IF(VLOOKUP(A191,'DB（シナリオ）'!$A$2:$R$217,13,FALSE)="","",VLOOKUP(A191,'DB（シナリオ）'!$A$2:$R$217,13,FALSE))</f>
        <v>20</v>
      </c>
      <c r="N191" s="21" t="str">
        <f>IF(VLOOKUP(A191,'DB（シナリオ）'!$A$2:$R$217,15,FALSE)="","",VLOOKUP(A191,'DB（シナリオ）'!$A$2:$R$217,15,FALSE))</f>
        <v>息子(3歳、保育園通い）と2人暮らし</v>
      </c>
      <c r="O191" s="21" t="str">
        <f>IF(VLOOKUP(A191,'DB（シナリオ）'!$A$2:$R$217,16,FALSE)="","",VLOOKUP(A191,'DB（シナリオ）'!$A$2:$R$217,16,FALSE))</f>
        <v>息子：保育園と連絡できず、不明</v>
      </c>
      <c r="P191" s="21" t="str">
        <f>IF(VLOOKUP(A191,'DB（シナリオ）'!$A$2:$R$217,17,FALSE)="","",VLOOKUP(A191,'DB（シナリオ）'!$A$2:$R$217,17,FALSE))</f>
        <v/>
      </c>
      <c r="Q191" s="26" t="str">
        <f>IF(VLOOKUP(A191,'DB（シナリオ）'!$A$2:$R$217,18,FALSE)="","",VLOOKUP(A191,'DB（シナリオ）'!$A$2:$R$217,18,FALSE))</f>
        <v/>
      </c>
    </row>
    <row r="192" spans="1:17" ht="56.25" customHeight="1" x14ac:dyDescent="0.2">
      <c r="A192" s="21">
        <f t="shared" si="2"/>
        <v>291</v>
      </c>
      <c r="B192" s="21" t="str">
        <f>IF(VLOOKUP(A192,'DB（シナリオ）'!$A$2:$R$217,2,FALSE)="","",VLOOKUP(A192,'DB（シナリオ）'!$A$2:$R$217,2,FALSE))</f>
        <v>品質保証部</v>
      </c>
      <c r="C192" s="22" t="str">
        <f>IF(VLOOKUP(A192,'DB（シナリオ）'!$A$2:$R$217,3,FALSE)="","",VLOOKUP(A192,'DB（シナリオ）'!$A$2:$R$217,3,FALSE))</f>
        <v>顧客サポート課</v>
      </c>
      <c r="D192" s="21" t="str">
        <f>IF(VLOOKUP(A192,'DB（シナリオ）'!$A$2:$R$217,4,FALSE)="","",VLOOKUP(A192,'DB（シナリオ）'!$A$2:$R$217,4,FALSE))</f>
        <v>ｺｰﾙｾﾝﾀｰ（派遣社員）</v>
      </c>
      <c r="E192" s="22" t="str">
        <f>IF(VLOOKUP(A192,'DB（シナリオ）'!$A$2:$R$217,5,FALSE)="","",VLOOKUP(A192,'DB（シナリオ）'!$A$2:$R$217,5,FALSE))</f>
        <v>田辺</v>
      </c>
      <c r="F192" s="22" t="str">
        <f>IF(VLOOKUP(A192,'DB（シナリオ）'!$A$2:$R$217,6,FALSE)="","",VLOOKUP(A192,'DB（シナリオ）'!$A$2:$R$217,6,FALSE))</f>
        <v>女</v>
      </c>
      <c r="G192" s="22">
        <f>IF(VLOOKUP(A192,'DB（シナリオ）'!$A$2:$R$217,7,FALSE)="","",VLOOKUP(A192,'DB（シナリオ）'!$A$2:$R$217,7,FALSE))</f>
        <v>34</v>
      </c>
      <c r="H192" s="45" t="str">
        <f>IF(VLOOKUP(A192,'DB（シナリオ）'!$A$2:$R$217,8,FALSE)="","",VLOOKUP(A192,'DB（シナリオ）'!$A$2:$R$217,8,FALSE))</f>
        <v>在館</v>
      </c>
      <c r="I192" s="21" t="str">
        <f>IF(VLOOKUP(A192,'DB（シナリオ）'!$A$2:$R$217,9,FALSE)="","",VLOOKUP(A192,'DB（シナリオ）'!$A$2:$R$217,9,FALSE))</f>
        <v/>
      </c>
      <c r="J192" s="22" t="str">
        <f>IF(VLOOKUP(A192,'DB（シナリオ）'!$A$2:$R$217,10,FALSE)="","",VLOOKUP(A192,'DB（シナリオ）'!$A$2:$R$217,10,FALSE))</f>
        <v>社内におり、無事</v>
      </c>
      <c r="K192" s="21" t="str">
        <f>IF(VLOOKUP(A192,'DB（シナリオ）'!$A$2:$R$217,11,FALSE)="","",VLOOKUP(A192,'DB（シナリオ）'!$A$2:$R$217,11,FALSE))</f>
        <v>はまべ市</v>
      </c>
      <c r="L192" s="21" t="str">
        <f>IF(VLOOKUP(A192,'DB（シナリオ）'!$A$2:$R$217,12,FALSE)="","",VLOOKUP(A192,'DB（シナリオ）'!$A$2:$R$217,12,FALSE))</f>
        <v>南北線くじら駅</v>
      </c>
      <c r="M192" s="21">
        <f>IF(VLOOKUP(A192,'DB（シナリオ）'!$A$2:$R$217,13,FALSE)="","",VLOOKUP(A192,'DB（シナリオ）'!$A$2:$R$217,13,FALSE))</f>
        <v>20</v>
      </c>
      <c r="N192" s="21" t="str">
        <f>IF(VLOOKUP(A192,'DB（シナリオ）'!$A$2:$R$217,15,FALSE)="","",VLOOKUP(A192,'DB（シナリオ）'!$A$2:$R$217,15,FALSE))</f>
        <v>夫、娘（14歳）、娘(12歳）、息子(8歳）</v>
      </c>
      <c r="O192" s="21" t="str">
        <f>IF(VLOOKUP(A192,'DB（シナリオ）'!$A$2:$R$217,16,FALSE)="","",VLOOKUP(A192,'DB（シナリオ）'!$A$2:$R$217,16,FALSE))</f>
        <v>全員無事</v>
      </c>
      <c r="P192" s="21" t="str">
        <f>IF(VLOOKUP(A192,'DB（シナリオ）'!$A$2:$R$217,17,FALSE)="","",VLOOKUP(A192,'DB（シナリオ）'!$A$2:$R$217,17,FALSE))</f>
        <v/>
      </c>
      <c r="Q192" s="26" t="str">
        <f>IF(VLOOKUP(A192,'DB（シナリオ）'!$A$2:$R$217,18,FALSE)="","",VLOOKUP(A192,'DB（シナリオ）'!$A$2:$R$217,18,FALSE))</f>
        <v/>
      </c>
    </row>
    <row r="193" spans="1:17" ht="56.25" customHeight="1" x14ac:dyDescent="0.2">
      <c r="A193" s="21">
        <f t="shared" si="2"/>
        <v>292</v>
      </c>
      <c r="B193" s="21" t="str">
        <f>IF(VLOOKUP(A193,'DB（シナリオ）'!$A$2:$R$217,2,FALSE)="","",VLOOKUP(A193,'DB（シナリオ）'!$A$2:$R$217,2,FALSE))</f>
        <v>品質保証部</v>
      </c>
      <c r="C193" s="22" t="str">
        <f>IF(VLOOKUP(A193,'DB（シナリオ）'!$A$2:$R$217,3,FALSE)="","",VLOOKUP(A193,'DB（シナリオ）'!$A$2:$R$217,3,FALSE))</f>
        <v>顧客サポート課</v>
      </c>
      <c r="D193" s="21" t="str">
        <f>IF(VLOOKUP(A193,'DB（シナリオ）'!$A$2:$R$217,4,FALSE)="","",VLOOKUP(A193,'DB（シナリオ）'!$A$2:$R$217,4,FALSE))</f>
        <v>ｺｰﾙｾﾝﾀｰ（派遣社員）</v>
      </c>
      <c r="E193" s="22" t="str">
        <f>IF(VLOOKUP(A193,'DB（シナリオ）'!$A$2:$R$217,5,FALSE)="","",VLOOKUP(A193,'DB（シナリオ）'!$A$2:$R$217,5,FALSE))</f>
        <v>永田</v>
      </c>
      <c r="F193" s="22" t="str">
        <f>IF(VLOOKUP(A193,'DB（シナリオ）'!$A$2:$R$217,6,FALSE)="","",VLOOKUP(A193,'DB（シナリオ）'!$A$2:$R$217,6,FALSE))</f>
        <v>女</v>
      </c>
      <c r="G193" s="22">
        <f>IF(VLOOKUP(A193,'DB（シナリオ）'!$A$2:$R$217,7,FALSE)="","",VLOOKUP(A193,'DB（シナリオ）'!$A$2:$R$217,7,FALSE))</f>
        <v>39</v>
      </c>
      <c r="H193" s="45" t="str">
        <f>IF(VLOOKUP(A193,'DB（シナリオ）'!$A$2:$R$217,8,FALSE)="","",VLOOKUP(A193,'DB（シナリオ）'!$A$2:$R$217,8,FALSE))</f>
        <v>在館</v>
      </c>
      <c r="I193" s="21" t="str">
        <f>IF(VLOOKUP(A193,'DB（シナリオ）'!$A$2:$R$217,9,FALSE)="","",VLOOKUP(A193,'DB（シナリオ）'!$A$2:$R$217,9,FALSE))</f>
        <v/>
      </c>
      <c r="J193" s="22" t="str">
        <f>IF(VLOOKUP(A193,'DB（シナリオ）'!$A$2:$R$217,10,FALSE)="","",VLOOKUP(A193,'DB（シナリオ）'!$A$2:$R$217,10,FALSE))</f>
        <v>社内におり、無事</v>
      </c>
      <c r="K193" s="21" t="str">
        <f>IF(VLOOKUP(A193,'DB（シナリオ）'!$A$2:$R$217,11,FALSE)="","",VLOOKUP(A193,'DB（シナリオ）'!$A$2:$R$217,11,FALSE))</f>
        <v>にしやま市</v>
      </c>
      <c r="L193" s="21" t="str">
        <f>IF(VLOOKUP(A193,'DB（シナリオ）'!$A$2:$R$217,12,FALSE)="","",VLOOKUP(A193,'DB（シナリオ）'!$A$2:$R$217,12,FALSE))</f>
        <v>東西線こおろぎ駅</v>
      </c>
      <c r="M193" s="21">
        <f>IF(VLOOKUP(A193,'DB（シナリオ）'!$A$2:$R$217,13,FALSE)="","",VLOOKUP(A193,'DB（シナリオ）'!$A$2:$R$217,13,FALSE))</f>
        <v>20</v>
      </c>
      <c r="N193" s="21" t="str">
        <f>IF(VLOOKUP(A193,'DB（シナリオ）'!$A$2:$R$217,15,FALSE)="","",VLOOKUP(A193,'DB（シナリオ）'!$A$2:$R$217,15,FALSE))</f>
        <v>夫、息子（11歳）</v>
      </c>
      <c r="O193" s="21" t="str">
        <f>IF(VLOOKUP(A193,'DB（シナリオ）'!$A$2:$R$217,16,FALSE)="","",VLOOKUP(A193,'DB（シナリオ）'!$A$2:$R$217,16,FALSE))</f>
        <v>全員無事</v>
      </c>
      <c r="P193" s="21" t="str">
        <f>IF(VLOOKUP(A193,'DB（シナリオ）'!$A$2:$R$217,17,FALSE)="","",VLOOKUP(A193,'DB（シナリオ）'!$A$2:$R$217,17,FALSE))</f>
        <v/>
      </c>
      <c r="Q193" s="26" t="str">
        <f>IF(VLOOKUP(A193,'DB（シナリオ）'!$A$2:$R$217,18,FALSE)="","",VLOOKUP(A193,'DB（シナリオ）'!$A$2:$R$217,18,FALSE))</f>
        <v/>
      </c>
    </row>
    <row r="194" spans="1:17" ht="56.25" customHeight="1" x14ac:dyDescent="0.2">
      <c r="A194" s="21">
        <f t="shared" si="2"/>
        <v>293</v>
      </c>
      <c r="B194" s="21" t="str">
        <f>IF(VLOOKUP(A194,'DB（シナリオ）'!$A$2:$R$217,2,FALSE)="","",VLOOKUP(A194,'DB（シナリオ）'!$A$2:$R$217,2,FALSE))</f>
        <v>品質保証部</v>
      </c>
      <c r="C194" s="22" t="str">
        <f>IF(VLOOKUP(A194,'DB（シナリオ）'!$A$2:$R$217,3,FALSE)="","",VLOOKUP(A194,'DB（シナリオ）'!$A$2:$R$217,3,FALSE))</f>
        <v>顧客サポート課</v>
      </c>
      <c r="D194" s="21" t="str">
        <f>IF(VLOOKUP(A194,'DB（シナリオ）'!$A$2:$R$217,4,FALSE)="","",VLOOKUP(A194,'DB（シナリオ）'!$A$2:$R$217,4,FALSE))</f>
        <v>ｺｰﾙｾﾝﾀｰ（派遣社員）</v>
      </c>
      <c r="E194" s="22" t="str">
        <f>IF(VLOOKUP(A194,'DB（シナリオ）'!$A$2:$R$217,5,FALSE)="","",VLOOKUP(A194,'DB（シナリオ）'!$A$2:$R$217,5,FALSE))</f>
        <v>松村</v>
      </c>
      <c r="F194" s="22" t="str">
        <f>IF(VLOOKUP(A194,'DB（シナリオ）'!$A$2:$R$217,6,FALSE)="","",VLOOKUP(A194,'DB（シナリオ）'!$A$2:$R$217,6,FALSE))</f>
        <v>女</v>
      </c>
      <c r="G194" s="22">
        <f>IF(VLOOKUP(A194,'DB（シナリオ）'!$A$2:$R$217,7,FALSE)="","",VLOOKUP(A194,'DB（シナリオ）'!$A$2:$R$217,7,FALSE))</f>
        <v>30</v>
      </c>
      <c r="H194" s="45" t="str">
        <f>IF(VLOOKUP(A194,'DB（シナリオ）'!$A$2:$R$217,8,FALSE)="","",VLOOKUP(A194,'DB（シナリオ）'!$A$2:$R$217,8,FALSE))</f>
        <v>在館</v>
      </c>
      <c r="I194" s="21" t="str">
        <f>IF(VLOOKUP(A194,'DB（シナリオ）'!$A$2:$R$217,9,FALSE)="","",VLOOKUP(A194,'DB（シナリオ）'!$A$2:$R$217,9,FALSE))</f>
        <v/>
      </c>
      <c r="J194" s="22" t="str">
        <f>IF(VLOOKUP(A194,'DB（シナリオ）'!$A$2:$R$217,10,FALSE)="","",VLOOKUP(A194,'DB（シナリオ）'!$A$2:$R$217,10,FALSE))</f>
        <v>社内におり、無事</v>
      </c>
      <c r="K194" s="21" t="str">
        <f>IF(VLOOKUP(A194,'DB（シナリオ）'!$A$2:$R$217,11,FALSE)="","",VLOOKUP(A194,'DB（シナリオ）'!$A$2:$R$217,11,FALSE))</f>
        <v>ひがしの市</v>
      </c>
      <c r="L194" s="21" t="str">
        <f>IF(VLOOKUP(A194,'DB（シナリオ）'!$A$2:$R$217,12,FALSE)="","",VLOOKUP(A194,'DB（シナリオ）'!$A$2:$R$217,12,FALSE))</f>
        <v>南北線イチゴ駅</v>
      </c>
      <c r="M194" s="21">
        <f>IF(VLOOKUP(A194,'DB（シナリオ）'!$A$2:$R$217,13,FALSE)="","",VLOOKUP(A194,'DB（シナリオ）'!$A$2:$R$217,13,FALSE))</f>
        <v>5</v>
      </c>
      <c r="N194" s="21" t="str">
        <f>IF(VLOOKUP(A194,'DB（シナリオ）'!$A$2:$R$217,15,FALSE)="","",VLOOKUP(A194,'DB（シナリオ）'!$A$2:$R$217,15,FALSE))</f>
        <v>夫</v>
      </c>
      <c r="O194" s="21" t="str">
        <f>IF(VLOOKUP(A194,'DB（シナリオ）'!$A$2:$R$217,16,FALSE)="","",VLOOKUP(A194,'DB（シナリオ）'!$A$2:$R$217,16,FALSE))</f>
        <v>無事</v>
      </c>
      <c r="P194" s="21" t="str">
        <f>IF(VLOOKUP(A194,'DB（シナリオ）'!$A$2:$R$217,17,FALSE)="","",VLOOKUP(A194,'DB（シナリオ）'!$A$2:$R$217,17,FALSE))</f>
        <v/>
      </c>
      <c r="Q194" s="26" t="str">
        <f>IF(VLOOKUP(A194,'DB（シナリオ）'!$A$2:$R$217,18,FALSE)="","",VLOOKUP(A194,'DB（シナリオ）'!$A$2:$R$217,18,FALSE))</f>
        <v/>
      </c>
    </row>
    <row r="195" spans="1:17" ht="56.25" customHeight="1" x14ac:dyDescent="0.2">
      <c r="A195" s="21">
        <f t="shared" si="2"/>
        <v>294</v>
      </c>
      <c r="B195" s="21" t="str">
        <f>IF(VLOOKUP(A195,'DB（シナリオ）'!$A$2:$R$217,2,FALSE)="","",VLOOKUP(A195,'DB（シナリオ）'!$A$2:$R$217,2,FALSE))</f>
        <v>品質保証部</v>
      </c>
      <c r="C195" s="22" t="str">
        <f>IF(VLOOKUP(A195,'DB（シナリオ）'!$A$2:$R$217,3,FALSE)="","",VLOOKUP(A195,'DB（シナリオ）'!$A$2:$R$217,3,FALSE))</f>
        <v>顧客サポート課</v>
      </c>
      <c r="D195" s="21" t="str">
        <f>IF(VLOOKUP(A195,'DB（シナリオ）'!$A$2:$R$217,4,FALSE)="","",VLOOKUP(A195,'DB（シナリオ）'!$A$2:$R$217,4,FALSE))</f>
        <v>ｺｰﾙｾﾝﾀｰ（派遣社員）</v>
      </c>
      <c r="E195" s="22" t="str">
        <f>IF(VLOOKUP(A195,'DB（シナリオ）'!$A$2:$R$217,5,FALSE)="","",VLOOKUP(A195,'DB（シナリオ）'!$A$2:$R$217,5,FALSE))</f>
        <v>望月</v>
      </c>
      <c r="F195" s="22" t="str">
        <f>IF(VLOOKUP(A195,'DB（シナリオ）'!$A$2:$R$217,6,FALSE)="","",VLOOKUP(A195,'DB（シナリオ）'!$A$2:$R$217,6,FALSE))</f>
        <v>男</v>
      </c>
      <c r="G195" s="22">
        <f>IF(VLOOKUP(A195,'DB（シナリオ）'!$A$2:$R$217,7,FALSE)="","",VLOOKUP(A195,'DB（シナリオ）'!$A$2:$R$217,7,FALSE))</f>
        <v>26</v>
      </c>
      <c r="H195" s="45" t="str">
        <f>IF(VLOOKUP(A195,'DB（シナリオ）'!$A$2:$R$217,8,FALSE)="","",VLOOKUP(A195,'DB（シナリオ）'!$A$2:$R$217,8,FALSE))</f>
        <v>在館</v>
      </c>
      <c r="I195" s="21" t="str">
        <f>IF(VLOOKUP(A195,'DB（シナリオ）'!$A$2:$R$217,9,FALSE)="","",VLOOKUP(A195,'DB（シナリオ）'!$A$2:$R$217,9,FALSE))</f>
        <v/>
      </c>
      <c r="J195" s="22" t="str">
        <f>IF(VLOOKUP(A195,'DB（シナリオ）'!$A$2:$R$217,10,FALSE)="","",VLOOKUP(A195,'DB（シナリオ）'!$A$2:$R$217,10,FALSE))</f>
        <v>社内におり、無事</v>
      </c>
      <c r="K195" s="21" t="str">
        <f>IF(VLOOKUP(A195,'DB（シナリオ）'!$A$2:$R$217,11,FALSE)="","",VLOOKUP(A195,'DB（シナリオ）'!$A$2:$R$217,11,FALSE))</f>
        <v>にしやま市</v>
      </c>
      <c r="L195" s="21" t="str">
        <f>IF(VLOOKUP(A195,'DB（シナリオ）'!$A$2:$R$217,12,FALSE)="","",VLOOKUP(A195,'DB（シナリオ）'!$A$2:$R$217,12,FALSE))</f>
        <v>東西線はち駅</v>
      </c>
      <c r="M195" s="21">
        <f>IF(VLOOKUP(A195,'DB（シナリオ）'!$A$2:$R$217,13,FALSE)="","",VLOOKUP(A195,'DB（シナリオ）'!$A$2:$R$217,13,FALSE))</f>
        <v>15</v>
      </c>
      <c r="N195" s="21" t="str">
        <f>IF(VLOOKUP(A195,'DB（シナリオ）'!$A$2:$R$217,15,FALSE)="","",VLOOKUP(A195,'DB（シナリオ）'!$A$2:$R$217,15,FALSE))</f>
        <v>独身、一人暮らし</v>
      </c>
      <c r="O195" s="21" t="str">
        <f>IF(VLOOKUP(A195,'DB（シナリオ）'!$A$2:$R$217,16,FALSE)="","",VLOOKUP(A195,'DB（シナリオ）'!$A$2:$R$217,16,FALSE))</f>
        <v/>
      </c>
      <c r="P195" s="21" t="str">
        <f>IF(VLOOKUP(A195,'DB（シナリオ）'!$A$2:$R$217,17,FALSE)="","",VLOOKUP(A195,'DB（シナリオ）'!$A$2:$R$217,17,FALSE))</f>
        <v/>
      </c>
      <c r="Q195" s="26" t="str">
        <f>IF(VLOOKUP(A195,'DB（シナリオ）'!$A$2:$R$217,18,FALSE)="","",VLOOKUP(A195,'DB（シナリオ）'!$A$2:$R$217,18,FALSE))</f>
        <v/>
      </c>
    </row>
    <row r="196" spans="1:17" ht="56.25" customHeight="1" x14ac:dyDescent="0.2">
      <c r="A196" s="21">
        <f t="shared" si="2"/>
        <v>295</v>
      </c>
      <c r="B196" s="21" t="str">
        <f>IF(VLOOKUP(A196,'DB（シナリオ）'!$A$2:$R$217,2,FALSE)="","",VLOOKUP(A196,'DB（シナリオ）'!$A$2:$R$217,2,FALSE))</f>
        <v>品質保証部</v>
      </c>
      <c r="C196" s="22" t="str">
        <f>IF(VLOOKUP(A196,'DB（シナリオ）'!$A$2:$R$217,3,FALSE)="","",VLOOKUP(A196,'DB（シナリオ）'!$A$2:$R$217,3,FALSE))</f>
        <v>顧客サポート課</v>
      </c>
      <c r="D196" s="21" t="str">
        <f>IF(VLOOKUP(A196,'DB（シナリオ）'!$A$2:$R$217,4,FALSE)="","",VLOOKUP(A196,'DB（シナリオ）'!$A$2:$R$217,4,FALSE))</f>
        <v>ｺｰﾙｾﾝﾀｰ（派遣社員）</v>
      </c>
      <c r="E196" s="22" t="str">
        <f>IF(VLOOKUP(A196,'DB（シナリオ）'!$A$2:$R$217,5,FALSE)="","",VLOOKUP(A196,'DB（シナリオ）'!$A$2:$R$217,5,FALSE))</f>
        <v>堀</v>
      </c>
      <c r="F196" s="22" t="str">
        <f>IF(VLOOKUP(A196,'DB（シナリオ）'!$A$2:$R$217,6,FALSE)="","",VLOOKUP(A196,'DB（シナリオ）'!$A$2:$R$217,6,FALSE))</f>
        <v>男</v>
      </c>
      <c r="G196" s="22">
        <f>IF(VLOOKUP(A196,'DB（シナリオ）'!$A$2:$R$217,7,FALSE)="","",VLOOKUP(A196,'DB（シナリオ）'!$A$2:$R$217,7,FALSE))</f>
        <v>25</v>
      </c>
      <c r="H196" s="45" t="str">
        <f>IF(VLOOKUP(A196,'DB（シナリオ）'!$A$2:$R$217,8,FALSE)="","",VLOOKUP(A196,'DB（シナリオ）'!$A$2:$R$217,8,FALSE))</f>
        <v>在館</v>
      </c>
      <c r="I196" s="21" t="str">
        <f>IF(VLOOKUP(A196,'DB（シナリオ）'!$A$2:$R$217,9,FALSE)="","",VLOOKUP(A196,'DB（シナリオ）'!$A$2:$R$217,9,FALSE))</f>
        <v/>
      </c>
      <c r="J196" s="22" t="str">
        <f>IF(VLOOKUP(A196,'DB（シナリオ）'!$A$2:$R$217,10,FALSE)="","",VLOOKUP(A196,'DB（シナリオ）'!$A$2:$R$217,10,FALSE))</f>
        <v>社内におり、無事</v>
      </c>
      <c r="K196" s="21" t="str">
        <f>IF(VLOOKUP(A196,'DB（シナリオ）'!$A$2:$R$217,11,FALSE)="","",VLOOKUP(A196,'DB（シナリオ）'!$A$2:$R$217,11,FALSE))</f>
        <v>ひがしの市</v>
      </c>
      <c r="L196" s="21" t="str">
        <f>IF(VLOOKUP(A196,'DB（シナリオ）'!$A$2:$R$217,12,FALSE)="","",VLOOKUP(A196,'DB（シナリオ）'!$A$2:$R$217,12,FALSE))</f>
        <v>東西線シカ駅</v>
      </c>
      <c r="M196" s="21">
        <f>IF(VLOOKUP(A196,'DB（シナリオ）'!$A$2:$R$217,13,FALSE)="","",VLOOKUP(A196,'DB（シナリオ）'!$A$2:$R$217,13,FALSE))</f>
        <v>18</v>
      </c>
      <c r="N196" s="21" t="str">
        <f>IF(VLOOKUP(A196,'DB（シナリオ）'!$A$2:$R$217,15,FALSE)="","",VLOOKUP(A196,'DB（シナリオ）'!$A$2:$R$217,15,FALSE))</f>
        <v>独身、一人暮らし</v>
      </c>
      <c r="O196" s="21" t="str">
        <f>IF(VLOOKUP(A196,'DB（シナリオ）'!$A$2:$R$217,16,FALSE)="","",VLOOKUP(A196,'DB（シナリオ）'!$A$2:$R$217,16,FALSE))</f>
        <v/>
      </c>
      <c r="P196" s="21" t="str">
        <f>IF(VLOOKUP(A196,'DB（シナリオ）'!$A$2:$R$217,17,FALSE)="","",VLOOKUP(A196,'DB（シナリオ）'!$A$2:$R$217,17,FALSE))</f>
        <v/>
      </c>
      <c r="Q196" s="26" t="str">
        <f>IF(VLOOKUP(A196,'DB（シナリオ）'!$A$2:$R$217,18,FALSE)="","",VLOOKUP(A196,'DB（シナリオ）'!$A$2:$R$217,18,FALSE))</f>
        <v/>
      </c>
    </row>
    <row r="197" spans="1:17" ht="56.25" customHeight="1" x14ac:dyDescent="0.2">
      <c r="A197" s="21">
        <f t="shared" si="2"/>
        <v>296</v>
      </c>
      <c r="B197" s="21" t="str">
        <f>IF(VLOOKUP(A197,'DB（シナリオ）'!$A$2:$R$217,2,FALSE)="","",VLOOKUP(A197,'DB（シナリオ）'!$A$2:$R$217,2,FALSE))</f>
        <v>品質保証部</v>
      </c>
      <c r="C197" s="22" t="str">
        <f>IF(VLOOKUP(A197,'DB（シナリオ）'!$A$2:$R$217,3,FALSE)="","",VLOOKUP(A197,'DB（シナリオ）'!$A$2:$R$217,3,FALSE))</f>
        <v>顧客サポート課</v>
      </c>
      <c r="D197" s="21" t="str">
        <f>IF(VLOOKUP(A197,'DB（シナリオ）'!$A$2:$R$217,4,FALSE)="","",VLOOKUP(A197,'DB（シナリオ）'!$A$2:$R$217,4,FALSE))</f>
        <v>ｺｰﾙｾﾝﾀｰ（派遣社員）</v>
      </c>
      <c r="E197" s="22" t="str">
        <f>IF(VLOOKUP(A197,'DB（シナリオ）'!$A$2:$R$217,5,FALSE)="","",VLOOKUP(A197,'DB（シナリオ）'!$A$2:$R$217,5,FALSE))</f>
        <v>青山</v>
      </c>
      <c r="F197" s="22" t="str">
        <f>IF(VLOOKUP(A197,'DB（シナリオ）'!$A$2:$R$217,6,FALSE)="","",VLOOKUP(A197,'DB（シナリオ）'!$A$2:$R$217,6,FALSE))</f>
        <v>男</v>
      </c>
      <c r="G197" s="22">
        <f>IF(VLOOKUP(A197,'DB（シナリオ）'!$A$2:$R$217,7,FALSE)="","",VLOOKUP(A197,'DB（シナリオ）'!$A$2:$R$217,7,FALSE))</f>
        <v>25</v>
      </c>
      <c r="H197" s="45" t="str">
        <f>IF(VLOOKUP(A197,'DB（シナリオ）'!$A$2:$R$217,8,FALSE)="","",VLOOKUP(A197,'DB（シナリオ）'!$A$2:$R$217,8,FALSE))</f>
        <v>在館</v>
      </c>
      <c r="I197" s="21" t="str">
        <f>IF(VLOOKUP(A197,'DB（シナリオ）'!$A$2:$R$217,9,FALSE)="","",VLOOKUP(A197,'DB（シナリオ）'!$A$2:$R$217,9,FALSE))</f>
        <v>車いす利用（身体障害）</v>
      </c>
      <c r="J197" s="22" t="str">
        <f>IF(VLOOKUP(A197,'DB（シナリオ）'!$A$2:$R$217,10,FALSE)="","",VLOOKUP(A197,'DB（シナリオ）'!$A$2:$R$217,10,FALSE))</f>
        <v>社内におり、無事</v>
      </c>
      <c r="K197" s="21" t="str">
        <f>IF(VLOOKUP(A197,'DB（シナリオ）'!$A$2:$R$217,11,FALSE)="","",VLOOKUP(A197,'DB（シナリオ）'!$A$2:$R$217,11,FALSE))</f>
        <v>ひがしの市</v>
      </c>
      <c r="L197" s="21" t="str">
        <f>IF(VLOOKUP(A197,'DB（シナリオ）'!$A$2:$R$217,12,FALSE)="","",VLOOKUP(A197,'DB（シナリオ）'!$A$2:$R$217,12,FALSE))</f>
        <v>南北線たい駅</v>
      </c>
      <c r="M197" s="21">
        <f>IF(VLOOKUP(A197,'DB（シナリオ）'!$A$2:$R$217,13,FALSE)="","",VLOOKUP(A197,'DB（シナリオ）'!$A$2:$R$217,13,FALSE))</f>
        <v>7</v>
      </c>
      <c r="N197" s="21" t="str">
        <f>IF(VLOOKUP(A197,'DB（シナリオ）'!$A$2:$R$217,15,FALSE)="","",VLOOKUP(A197,'DB（シナリオ）'!$A$2:$R$217,15,FALSE))</f>
        <v>両親と3人暮らし</v>
      </c>
      <c r="O197" s="21" t="str">
        <f>IF(VLOOKUP(A197,'DB（シナリオ）'!$A$2:$R$217,16,FALSE)="","",VLOOKUP(A197,'DB（シナリオ）'!$A$2:$R$217,16,FALSE))</f>
        <v>全員無事</v>
      </c>
      <c r="P197" s="21" t="str">
        <f>IF(VLOOKUP(A197,'DB（シナリオ）'!$A$2:$R$217,17,FALSE)="","",VLOOKUP(A197,'DB（シナリオ）'!$A$2:$R$217,17,FALSE))</f>
        <v>両足マヒのため、電動式車いすを利用</v>
      </c>
      <c r="Q197" s="26" t="str">
        <f>IF(VLOOKUP(A197,'DB（シナリオ）'!$A$2:$R$217,18,FALSE)="","",VLOOKUP(A197,'DB（シナリオ）'!$A$2:$R$217,18,FALSE))</f>
        <v/>
      </c>
    </row>
    <row r="198" spans="1:17" ht="56.25" customHeight="1" x14ac:dyDescent="0.2">
      <c r="A198" s="21">
        <f t="shared" ref="A198:A202" si="3">A197+1</f>
        <v>297</v>
      </c>
      <c r="B198" s="21" t="str">
        <f>IF(VLOOKUP(A198,'DB（シナリオ）'!$A$2:$R$217,2,FALSE)="","",VLOOKUP(A198,'DB（シナリオ）'!$A$2:$R$217,2,FALSE))</f>
        <v>品質保証部</v>
      </c>
      <c r="C198" s="22" t="str">
        <f>IF(VLOOKUP(A198,'DB（シナリオ）'!$A$2:$R$217,3,FALSE)="","",VLOOKUP(A198,'DB（シナリオ）'!$A$2:$R$217,3,FALSE))</f>
        <v>顧客サポート課</v>
      </c>
      <c r="D198" s="21" t="str">
        <f>IF(VLOOKUP(A198,'DB（シナリオ）'!$A$2:$R$217,4,FALSE)="","",VLOOKUP(A198,'DB（シナリオ）'!$A$2:$R$217,4,FALSE))</f>
        <v>ｺｰﾙｾﾝﾀｰ（パート）</v>
      </c>
      <c r="E198" s="22" t="str">
        <f>IF(VLOOKUP(A198,'DB（シナリオ）'!$A$2:$R$217,5,FALSE)="","",VLOOKUP(A198,'DB（シナリオ）'!$A$2:$R$217,5,FALSE))</f>
        <v>熊本</v>
      </c>
      <c r="F198" s="22" t="str">
        <f>IF(VLOOKUP(A198,'DB（シナリオ）'!$A$2:$R$217,6,FALSE)="","",VLOOKUP(A198,'DB（シナリオ）'!$A$2:$R$217,6,FALSE))</f>
        <v>女</v>
      </c>
      <c r="G198" s="22">
        <f>IF(VLOOKUP(A198,'DB（シナリオ）'!$A$2:$R$217,7,FALSE)="","",VLOOKUP(A198,'DB（シナリオ）'!$A$2:$R$217,7,FALSE))</f>
        <v>36</v>
      </c>
      <c r="H198" s="45" t="str">
        <f>IF(VLOOKUP(A198,'DB（シナリオ）'!$A$2:$R$217,8,FALSE)="","",VLOOKUP(A198,'DB（シナリオ）'!$A$2:$R$217,8,FALSE))</f>
        <v>在館</v>
      </c>
      <c r="I198" s="21" t="str">
        <f>IF(VLOOKUP(A198,'DB（シナリオ）'!$A$2:$R$217,9,FALSE)="","",VLOOKUP(A198,'DB（シナリオ）'!$A$2:$R$217,9,FALSE))</f>
        <v/>
      </c>
      <c r="J198" s="22" t="str">
        <f>IF(VLOOKUP(A198,'DB（シナリオ）'!$A$2:$R$217,10,FALSE)="","",VLOOKUP(A198,'DB（シナリオ）'!$A$2:$R$217,10,FALSE))</f>
        <v>社内におり、無事</v>
      </c>
      <c r="K198" s="21" t="str">
        <f>IF(VLOOKUP(A198,'DB（シナリオ）'!$A$2:$R$217,11,FALSE)="","",VLOOKUP(A198,'DB（シナリオ）'!$A$2:$R$217,11,FALSE))</f>
        <v>にしやま市</v>
      </c>
      <c r="L198" s="21" t="str">
        <f>IF(VLOOKUP(A198,'DB（シナリオ）'!$A$2:$R$217,12,FALSE)="","",VLOOKUP(A198,'DB（シナリオ）'!$A$2:$R$217,12,FALSE))</f>
        <v>東西線はち駅</v>
      </c>
      <c r="M198" s="21">
        <f>IF(VLOOKUP(A198,'DB（シナリオ）'!$A$2:$R$217,13,FALSE)="","",VLOOKUP(A198,'DB（シナリオ）'!$A$2:$R$217,13,FALSE))</f>
        <v>15</v>
      </c>
      <c r="N198" s="21" t="str">
        <f>IF(VLOOKUP(A198,'DB（シナリオ）'!$A$2:$R$217,15,FALSE)="","",VLOOKUP(A198,'DB（シナリオ）'!$A$2:$R$217,15,FALSE))</f>
        <v>夫</v>
      </c>
      <c r="O198" s="21" t="str">
        <f>IF(VLOOKUP(A198,'DB（シナリオ）'!$A$2:$R$217,16,FALSE)="","",VLOOKUP(A198,'DB（シナリオ）'!$A$2:$R$217,16,FALSE))</f>
        <v>無事</v>
      </c>
      <c r="P198" s="21" t="str">
        <f>IF(VLOOKUP(A198,'DB（シナリオ）'!$A$2:$R$217,17,FALSE)="","",VLOOKUP(A198,'DB（シナリオ）'!$A$2:$R$217,17,FALSE))</f>
        <v/>
      </c>
      <c r="Q198" s="26" t="str">
        <f>IF(VLOOKUP(A198,'DB（シナリオ）'!$A$2:$R$217,18,FALSE)="","",VLOOKUP(A198,'DB（シナリオ）'!$A$2:$R$217,18,FALSE))</f>
        <v/>
      </c>
    </row>
    <row r="199" spans="1:17" ht="56.25" customHeight="1" x14ac:dyDescent="0.2">
      <c r="A199" s="21">
        <f t="shared" si="3"/>
        <v>298</v>
      </c>
      <c r="B199" s="21" t="str">
        <f>IF(VLOOKUP(A199,'DB（シナリオ）'!$A$2:$R$217,2,FALSE)="","",VLOOKUP(A199,'DB（シナリオ）'!$A$2:$R$217,2,FALSE))</f>
        <v>品質保証部</v>
      </c>
      <c r="C199" s="22" t="str">
        <f>IF(VLOOKUP(A199,'DB（シナリオ）'!$A$2:$R$217,3,FALSE)="","",VLOOKUP(A199,'DB（シナリオ）'!$A$2:$R$217,3,FALSE))</f>
        <v>顧客サポート課</v>
      </c>
      <c r="D199" s="21" t="str">
        <f>IF(VLOOKUP(A199,'DB（シナリオ）'!$A$2:$R$217,4,FALSE)="","",VLOOKUP(A199,'DB（シナリオ）'!$A$2:$R$217,4,FALSE))</f>
        <v>ｺｰﾙｾﾝﾀｰ（パート）</v>
      </c>
      <c r="E199" s="22" t="str">
        <f>IF(VLOOKUP(A199,'DB（シナリオ）'!$A$2:$R$217,5,FALSE)="","",VLOOKUP(A199,'DB（シナリオ）'!$A$2:$R$217,5,FALSE))</f>
        <v>島根</v>
      </c>
      <c r="F199" s="22" t="str">
        <f>IF(VLOOKUP(A199,'DB（シナリオ）'!$A$2:$R$217,6,FALSE)="","",VLOOKUP(A199,'DB（シナリオ）'!$A$2:$R$217,6,FALSE))</f>
        <v>女</v>
      </c>
      <c r="G199" s="22">
        <f>IF(VLOOKUP(A199,'DB（シナリオ）'!$A$2:$R$217,7,FALSE)="","",VLOOKUP(A199,'DB（シナリオ）'!$A$2:$R$217,7,FALSE))</f>
        <v>45</v>
      </c>
      <c r="H199" s="45" t="str">
        <f>IF(VLOOKUP(A199,'DB（シナリオ）'!$A$2:$R$217,8,FALSE)="","",VLOOKUP(A199,'DB（シナリオ）'!$A$2:$R$217,8,FALSE))</f>
        <v>在館</v>
      </c>
      <c r="I199" s="21" t="str">
        <f>IF(VLOOKUP(A199,'DB（シナリオ）'!$A$2:$R$217,9,FALSE)="","",VLOOKUP(A199,'DB（シナリオ）'!$A$2:$R$217,9,FALSE))</f>
        <v/>
      </c>
      <c r="J199" s="22" t="str">
        <f>IF(VLOOKUP(A199,'DB（シナリオ）'!$A$2:$R$217,10,FALSE)="","",VLOOKUP(A199,'DB（シナリオ）'!$A$2:$R$217,10,FALSE))</f>
        <v>社内におり、無事</v>
      </c>
      <c r="K199" s="21" t="str">
        <f>IF(VLOOKUP(A199,'DB（シナリオ）'!$A$2:$R$217,11,FALSE)="","",VLOOKUP(A199,'DB（シナリオ）'!$A$2:$R$217,11,FALSE))</f>
        <v>にしやま市</v>
      </c>
      <c r="L199" s="21" t="str">
        <f>IF(VLOOKUP(A199,'DB（シナリオ）'!$A$2:$R$217,12,FALSE)="","",VLOOKUP(A199,'DB（シナリオ）'!$A$2:$R$217,12,FALSE))</f>
        <v>東西線ばった駅</v>
      </c>
      <c r="M199" s="21">
        <f>IF(VLOOKUP(A199,'DB（シナリオ）'!$A$2:$R$217,13,FALSE)="","",VLOOKUP(A199,'DB（シナリオ）'!$A$2:$R$217,13,FALSE))</f>
        <v>25</v>
      </c>
      <c r="N199" s="21" t="str">
        <f>IF(VLOOKUP(A199,'DB（シナリオ）'!$A$2:$R$217,15,FALSE)="","",VLOOKUP(A199,'DB（シナリオ）'!$A$2:$R$217,15,FALSE))</f>
        <v>夫、息子（20歳）</v>
      </c>
      <c r="O199" s="21" t="str">
        <f>IF(VLOOKUP(A199,'DB（シナリオ）'!$A$2:$R$217,16,FALSE)="","",VLOOKUP(A199,'DB（シナリオ）'!$A$2:$R$217,16,FALSE))</f>
        <v>全員無事</v>
      </c>
      <c r="P199" s="21" t="str">
        <f>IF(VLOOKUP(A199,'DB（シナリオ）'!$A$2:$R$217,17,FALSE)="","",VLOOKUP(A199,'DB（シナリオ）'!$A$2:$R$217,17,FALSE))</f>
        <v/>
      </c>
      <c r="Q199" s="26" t="str">
        <f>IF(VLOOKUP(A199,'DB（シナリオ）'!$A$2:$R$217,18,FALSE)="","",VLOOKUP(A199,'DB（シナリオ）'!$A$2:$R$217,18,FALSE))</f>
        <v/>
      </c>
    </row>
    <row r="200" spans="1:17" ht="56.25" customHeight="1" x14ac:dyDescent="0.2">
      <c r="A200" s="21">
        <f t="shared" si="3"/>
        <v>299</v>
      </c>
      <c r="B200" s="21" t="str">
        <f>IF(VLOOKUP(A200,'DB（シナリオ）'!$A$2:$R$217,2,FALSE)="","",VLOOKUP(A200,'DB（シナリオ）'!$A$2:$R$217,2,FALSE))</f>
        <v>品質保証部</v>
      </c>
      <c r="C200" s="22" t="str">
        <f>IF(VLOOKUP(A200,'DB（シナリオ）'!$A$2:$R$217,3,FALSE)="","",VLOOKUP(A200,'DB（シナリオ）'!$A$2:$R$217,3,FALSE))</f>
        <v>顧客サポート課</v>
      </c>
      <c r="D200" s="21" t="str">
        <f>IF(VLOOKUP(A200,'DB（シナリオ）'!$A$2:$R$217,4,FALSE)="","",VLOOKUP(A200,'DB（シナリオ）'!$A$2:$R$217,4,FALSE))</f>
        <v>ｺｰﾙｾﾝﾀｰ（パート）</v>
      </c>
      <c r="E200" s="22" t="str">
        <f>IF(VLOOKUP(A200,'DB（シナリオ）'!$A$2:$R$217,5,FALSE)="","",VLOOKUP(A200,'DB（シナリオ）'!$A$2:$R$217,5,FALSE))</f>
        <v>広島</v>
      </c>
      <c r="F200" s="22" t="str">
        <f>IF(VLOOKUP(A200,'DB（シナリオ）'!$A$2:$R$217,6,FALSE)="","",VLOOKUP(A200,'DB（シナリオ）'!$A$2:$R$217,6,FALSE))</f>
        <v>女</v>
      </c>
      <c r="G200" s="22">
        <f>IF(VLOOKUP(A200,'DB（シナリオ）'!$A$2:$R$217,7,FALSE)="","",VLOOKUP(A200,'DB（シナリオ）'!$A$2:$R$217,7,FALSE))</f>
        <v>50</v>
      </c>
      <c r="H200" s="45" t="str">
        <f>IF(VLOOKUP(A200,'DB（シナリオ）'!$A$2:$R$217,8,FALSE)="","",VLOOKUP(A200,'DB（シナリオ）'!$A$2:$R$217,8,FALSE))</f>
        <v>休暇・欠勤</v>
      </c>
      <c r="I200" s="21" t="str">
        <f>IF(VLOOKUP(A200,'DB（シナリオ）'!$A$2:$R$217,9,FALSE)="","",VLOOKUP(A200,'DB（シナリオ）'!$A$2:$R$217,9,FALSE))</f>
        <v/>
      </c>
      <c r="J200" s="22" t="str">
        <f>IF(VLOOKUP(A200,'DB（シナリオ）'!$A$2:$R$217,10,FALSE)="","",VLOOKUP(A200,'DB（シナリオ）'!$A$2:$R$217,10,FALSE))</f>
        <v>外出先で被災、無事</v>
      </c>
      <c r="K200" s="21" t="str">
        <f>IF(VLOOKUP(A200,'DB（シナリオ）'!$A$2:$R$217,11,FALSE)="","",VLOOKUP(A200,'DB（シナリオ）'!$A$2:$R$217,11,FALSE))</f>
        <v>ひがしの市</v>
      </c>
      <c r="L200" s="21" t="str">
        <f>IF(VLOOKUP(A200,'DB（シナリオ）'!$A$2:$R$217,12,FALSE)="","",VLOOKUP(A200,'DB（シナリオ）'!$A$2:$R$217,12,FALSE))</f>
        <v>南北線リンゴ駅</v>
      </c>
      <c r="M200" s="21">
        <f>IF(VLOOKUP(A200,'DB（シナリオ）'!$A$2:$R$217,13,FALSE)="","",VLOOKUP(A200,'DB（シナリオ）'!$A$2:$R$217,13,FALSE))</f>
        <v>12</v>
      </c>
      <c r="N200" s="21" t="str">
        <f>IF(VLOOKUP(A200,'DB（シナリオ）'!$A$2:$R$217,15,FALSE)="","",VLOOKUP(A200,'DB（シナリオ）'!$A$2:$R$217,15,FALSE))</f>
        <v>独身、妹(45)と二人暮らし</v>
      </c>
      <c r="O200" s="21" t="str">
        <f>IF(VLOOKUP(A200,'DB（シナリオ）'!$A$2:$R$217,16,FALSE)="","",VLOOKUP(A200,'DB（シナリオ）'!$A$2:$R$217,16,FALSE))</f>
        <v>無事</v>
      </c>
      <c r="P200" s="21" t="str">
        <f>IF(VLOOKUP(A200,'DB（シナリオ）'!$A$2:$R$217,17,FALSE)="","",VLOOKUP(A200,'DB（シナリオ）'!$A$2:$R$217,17,FALSE))</f>
        <v/>
      </c>
      <c r="Q200" s="26" t="str">
        <f>IF(VLOOKUP(A200,'DB（シナリオ）'!$A$2:$R$217,18,FALSE)="","",VLOOKUP(A200,'DB（シナリオ）'!$A$2:$R$217,18,FALSE))</f>
        <v/>
      </c>
    </row>
    <row r="201" spans="1:17" ht="56.25" customHeight="1" x14ac:dyDescent="0.2">
      <c r="A201" s="21">
        <f t="shared" si="3"/>
        <v>300</v>
      </c>
      <c r="B201" s="21" t="str">
        <f>IF(VLOOKUP(A201,'DB（シナリオ）'!$A$2:$R$217,2,FALSE)="","",VLOOKUP(A201,'DB（シナリオ）'!$A$2:$R$217,2,FALSE))</f>
        <v>品質保証部</v>
      </c>
      <c r="C201" s="22" t="str">
        <f>IF(VLOOKUP(A201,'DB（シナリオ）'!$A$2:$R$217,3,FALSE)="","",VLOOKUP(A201,'DB（シナリオ）'!$A$2:$R$217,3,FALSE))</f>
        <v>顧客サポート課</v>
      </c>
      <c r="D201" s="21" t="str">
        <f>IF(VLOOKUP(A201,'DB（シナリオ）'!$A$2:$R$217,4,FALSE)="","",VLOOKUP(A201,'DB（シナリオ）'!$A$2:$R$217,4,FALSE))</f>
        <v>ｺｰﾙｾﾝﾀｰ（パート）</v>
      </c>
      <c r="E201" s="22" t="str">
        <f>IF(VLOOKUP(A201,'DB（シナリオ）'!$A$2:$R$217,5,FALSE)="","",VLOOKUP(A201,'DB（シナリオ）'!$A$2:$R$217,5,FALSE))</f>
        <v>菅野</v>
      </c>
      <c r="F201" s="22" t="str">
        <f>IF(VLOOKUP(A201,'DB（シナリオ）'!$A$2:$R$217,6,FALSE)="","",VLOOKUP(A201,'DB（シナリオ）'!$A$2:$R$217,6,FALSE))</f>
        <v>女</v>
      </c>
      <c r="G201" s="22">
        <f>IF(VLOOKUP(A201,'DB（シナリオ）'!$A$2:$R$217,7,FALSE)="","",VLOOKUP(A201,'DB（シナリオ）'!$A$2:$R$217,7,FALSE))</f>
        <v>40</v>
      </c>
      <c r="H201" s="45" t="str">
        <f>IF(VLOOKUP(A201,'DB（シナリオ）'!$A$2:$R$217,8,FALSE)="","",VLOOKUP(A201,'DB（シナリオ）'!$A$2:$R$217,8,FALSE))</f>
        <v>休暇・欠勤</v>
      </c>
      <c r="I201" s="21" t="str">
        <f>IF(VLOOKUP(A201,'DB（シナリオ）'!$A$2:$R$217,9,FALSE)="","",VLOOKUP(A201,'DB（シナリオ）'!$A$2:$R$217,9,FALSE))</f>
        <v/>
      </c>
      <c r="J201" s="22" t="str">
        <f>IF(VLOOKUP(A201,'DB（シナリオ）'!$A$2:$R$217,10,FALSE)="","",VLOOKUP(A201,'DB（シナリオ）'!$A$2:$R$217,10,FALSE))</f>
        <v>自宅におり、無事</v>
      </c>
      <c r="K201" s="21" t="str">
        <f>IF(VLOOKUP(A201,'DB（シナリオ）'!$A$2:$R$217,11,FALSE)="","",VLOOKUP(A201,'DB（シナリオ）'!$A$2:$R$217,11,FALSE))</f>
        <v>はまべ市</v>
      </c>
      <c r="L201" s="21" t="str">
        <f>IF(VLOOKUP(A201,'DB（シナリオ）'!$A$2:$R$217,12,FALSE)="","",VLOOKUP(A201,'DB（シナリオ）'!$A$2:$R$217,12,FALSE))</f>
        <v>南北線しゃち駅</v>
      </c>
      <c r="M201" s="21">
        <f>IF(VLOOKUP(A201,'DB（シナリオ）'!$A$2:$R$217,13,FALSE)="","",VLOOKUP(A201,'DB（シナリオ）'!$A$2:$R$217,13,FALSE))</f>
        <v>18</v>
      </c>
      <c r="N201" s="21" t="str">
        <f>IF(VLOOKUP(A201,'DB（シナリオ）'!$A$2:$R$217,15,FALSE)="","",VLOOKUP(A201,'DB（シナリオ）'!$A$2:$R$217,15,FALSE))</f>
        <v>夫、娘（15歳）</v>
      </c>
      <c r="O201" s="21" t="str">
        <f>IF(VLOOKUP(A201,'DB（シナリオ）'!$A$2:$R$217,16,FALSE)="","",VLOOKUP(A201,'DB（シナリオ）'!$A$2:$R$217,16,FALSE))</f>
        <v>全員無事</v>
      </c>
      <c r="P201" s="21" t="str">
        <f>IF(VLOOKUP(A201,'DB（シナリオ）'!$A$2:$R$217,17,FALSE)="","",VLOOKUP(A201,'DB（シナリオ）'!$A$2:$R$217,17,FALSE))</f>
        <v/>
      </c>
      <c r="Q201" s="26" t="str">
        <f>IF(VLOOKUP(A201,'DB（シナリオ）'!$A$2:$R$217,18,FALSE)="","",VLOOKUP(A201,'DB（シナリオ）'!$A$2:$R$217,18,FALSE))</f>
        <v/>
      </c>
    </row>
    <row r="202" spans="1:17" s="43" customFormat="1" ht="56.25" customHeight="1" x14ac:dyDescent="0.2">
      <c r="A202" s="41">
        <f t="shared" si="3"/>
        <v>301</v>
      </c>
      <c r="B202" s="42" t="str">
        <f>IF(VLOOKUP(A202,'DB（シナリオ）'!$A$2:$R$217,2,FALSE)="","",VLOOKUP(A202,'DB（シナリオ）'!$A$2:$R$217,2,FALSE))</f>
        <v>他事業所（出張者）</v>
      </c>
      <c r="C202" s="42" t="str">
        <f>IF(VLOOKUP(A202,'DB（シナリオ）'!$A$2:$R$217,3,FALSE)="","",VLOOKUP(A202,'DB（シナリオ）'!$A$2:$R$217,3,FALSE))</f>
        <v/>
      </c>
      <c r="D202" s="42" t="str">
        <f>IF(VLOOKUP(A202,'DB（シナリオ）'!$A$2:$R$217,4,FALSE)="","",VLOOKUP(A202,'DB（シナリオ）'!$A$2:$R$217,4,FALSE))</f>
        <v/>
      </c>
      <c r="E202" s="42" t="str">
        <f>IF(VLOOKUP(A202,'DB（シナリオ）'!$A$2:$R$217,5,FALSE)="","",VLOOKUP(A202,'DB（シナリオ）'!$A$2:$R$217,5,FALSE))</f>
        <v>西山</v>
      </c>
      <c r="F202" s="42" t="str">
        <f>IF(VLOOKUP(A202,'DB（シナリオ）'!$A$2:$R$217,6,FALSE)="","",VLOOKUP(A202,'DB（シナリオ）'!$A$2:$R$217,6,FALSE))</f>
        <v>男</v>
      </c>
      <c r="G202" s="42">
        <f>IF(VLOOKUP(A202,'DB（シナリオ）'!$A$2:$R$217,7,FALSE)="","",VLOOKUP(A202,'DB（シナリオ）'!$A$2:$R$217,7,FALSE))</f>
        <v>45</v>
      </c>
      <c r="H202" s="46" t="str">
        <f>IF(VLOOKUP(A202,'DB（シナリオ）'!$A$2:$R$217,8,FALSE)="","",VLOOKUP(A202,'DB（シナリオ）'!$A$2:$R$217,8,FALSE))</f>
        <v>在館</v>
      </c>
      <c r="I202" s="42" t="str">
        <f>IF(VLOOKUP(A202,'DB（シナリオ）'!$A$2:$R$217,9,FALSE)="","",VLOOKUP(A202,'DB（シナリオ）'!$A$2:$R$217,9,FALSE))</f>
        <v/>
      </c>
      <c r="J202" s="42" t="str">
        <f>IF(VLOOKUP(A202,'DB（シナリオ）'!$A$2:$R$217,10,FALSE)="","",VLOOKUP(A202,'DB（シナリオ）'!$A$2:$R$217,10,FALSE))</f>
        <v>社内におり、無事</v>
      </c>
      <c r="K202" s="42" t="str">
        <f>IF(VLOOKUP(A202,'DB（シナリオ）'!$A$2:$R$217,11,FALSE)="","",VLOOKUP(A202,'DB（シナリオ）'!$A$2:$R$217,11,FALSE))</f>
        <v>にしやま市</v>
      </c>
      <c r="L202" s="42" t="str">
        <f>IF(VLOOKUP(A202,'DB（シナリオ）'!$A$2:$R$217,12,FALSE)="","",VLOOKUP(A202,'DB（シナリオ）'!$A$2:$R$217,12,FALSE))</f>
        <v>東西線かぶと駅</v>
      </c>
      <c r="M202" s="42">
        <f>IF(VLOOKUP(A202,'DB（シナリオ）'!$A$2:$R$217,13,FALSE)="","",VLOOKUP(A202,'DB（シナリオ）'!$A$2:$R$217,13,FALSE))</f>
        <v>30</v>
      </c>
      <c r="N202" s="42" t="str">
        <f>IF(VLOOKUP(A202,'DB（シナリオ）'!$A$2:$R$217,15,FALSE)="","",VLOOKUP(A202,'DB（シナリオ）'!$A$2:$R$217,15,FALSE))</f>
        <v>妻、娘(11歳）、娘(6歳）</v>
      </c>
      <c r="O202" s="42" t="str">
        <f>IF(VLOOKUP(A202,'DB（シナリオ）'!$A$2:$R$217,16,FALSE)="","",VLOOKUP(A202,'DB（シナリオ）'!$A$2:$R$217,16,FALSE))</f>
        <v>全員無事</v>
      </c>
      <c r="P202" s="42" t="str">
        <f>IF(VLOOKUP(A202,'DB（シナリオ）'!$A$2:$R$217,17,FALSE)="","",VLOOKUP(A202,'DB（シナリオ）'!$A$2:$R$217,17,FALSE))</f>
        <v/>
      </c>
      <c r="Q202" s="42" t="str">
        <f>IF(VLOOKUP(A202,'DB（シナリオ）'!$A$2:$R$217,18,FALSE)="","",VLOOKUP(A202,'DB（シナリオ）'!$A$2:$R$217,18,FALSE))</f>
        <v/>
      </c>
    </row>
    <row r="203" spans="1:17" s="43" customFormat="1" ht="56.25" customHeight="1" x14ac:dyDescent="0.2">
      <c r="A203" s="41">
        <v>307</v>
      </c>
      <c r="B203" s="42" t="str">
        <f>IF(VLOOKUP(A203,'DB（シナリオ）'!$A$2:$R$217,2,FALSE)="","",VLOOKUP(A203,'DB（シナリオ）'!$A$2:$R$217,2,FALSE))</f>
        <v>技術部</v>
      </c>
      <c r="C203" s="42" t="str">
        <f>IF(VLOOKUP(A203,'DB（シナリオ）'!$A$2:$R$217,3,FALSE)="","",VLOOKUP(A203,'DB（シナリオ）'!$A$2:$R$217,3,FALSE))</f>
        <v>技術１課</v>
      </c>
      <c r="D203" s="42" t="str">
        <f>IF(VLOOKUP(A203,'DB（シナリオ）'!$A$2:$R$217,4,FALSE)="","",VLOOKUP(A203,'DB（シナリオ）'!$A$2:$R$217,4,FALSE))</f>
        <v>ベトナムからの実習生</v>
      </c>
      <c r="E203" s="42" t="str">
        <f>IF(VLOOKUP(A203,'DB（シナリオ）'!$A$2:$R$217,5,FALSE)="","",VLOOKUP(A203,'DB（シナリオ）'!$A$2:$R$217,5,FALSE))</f>
        <v>グエン</v>
      </c>
      <c r="F203" s="42" t="str">
        <f>IF(VLOOKUP(A203,'DB（シナリオ）'!$A$2:$R$217,6,FALSE)="","",VLOOKUP(A203,'DB（シナリオ）'!$A$2:$R$217,6,FALSE))</f>
        <v>男</v>
      </c>
      <c r="G203" s="42">
        <f>IF(VLOOKUP(A203,'DB（シナリオ）'!$A$2:$R$217,7,FALSE)="","",VLOOKUP(A203,'DB（シナリオ）'!$A$2:$R$217,7,FALSE))</f>
        <v>25</v>
      </c>
      <c r="H203" s="46" t="str">
        <f>IF(VLOOKUP(A203,'DB（シナリオ）'!$A$2:$R$217,8,FALSE)="","",VLOOKUP(A203,'DB（シナリオ）'!$A$2:$R$217,8,FALSE))</f>
        <v>在館</v>
      </c>
      <c r="I203" s="42" t="str">
        <f>IF(VLOOKUP(A203,'DB（シナリオ）'!$A$2:$R$217,9,FALSE)="","",VLOOKUP(A203,'DB（シナリオ）'!$A$2:$R$217,9,FALSE))</f>
        <v>中国人（英語OK）</v>
      </c>
      <c r="J203" s="42" t="str">
        <f>IF(VLOOKUP(A203,'DB（シナリオ）'!$A$2:$R$217,10,FALSE)="","",VLOOKUP(A203,'DB（シナリオ）'!$A$2:$R$217,10,FALSE))</f>
        <v>社内におり、無事</v>
      </c>
      <c r="K203" s="42" t="str">
        <f>IF(VLOOKUP(A203,'DB（シナリオ）'!$A$2:$R$217,11,FALSE)="","",VLOOKUP(A203,'DB（シナリオ）'!$A$2:$R$217,11,FALSE))</f>
        <v>ひがしの市</v>
      </c>
      <c r="L203" s="42" t="str">
        <f>IF(VLOOKUP(A203,'DB（シナリオ）'!$A$2:$R$217,12,FALSE)="","",VLOOKUP(A203,'DB（シナリオ）'!$A$2:$R$217,12,FALSE))</f>
        <v>南北線イチゴ駅</v>
      </c>
      <c r="M203" s="42">
        <f>IF(VLOOKUP(A203,'DB（シナリオ）'!$A$2:$R$217,13,FALSE)="","",VLOOKUP(A203,'DB（シナリオ）'!$A$2:$R$217,13,FALSE))</f>
        <v>5</v>
      </c>
      <c r="N203" s="42" t="str">
        <f>IF(VLOOKUP(A203,'DB（シナリオ）'!$A$2:$R$217,15,FALSE)="","",VLOOKUP(A203,'DB（シナリオ）'!$A$2:$R$217,15,FALSE))</f>
        <v>会社の借り上げ社宅で1人暮らし
両親と兄弟がベトナムにいる</v>
      </c>
      <c r="O203" s="42" t="str">
        <f>IF(VLOOKUP(A203,'DB（シナリオ）'!$A$2:$R$217,16,FALSE)="","",VLOOKUP(A203,'DB（シナリオ）'!$A$2:$R$217,16,FALSE))</f>
        <v/>
      </c>
      <c r="P203" s="42" t="str">
        <f>IF(VLOOKUP(A203,'DB（シナリオ）'!$A$2:$R$217,17,FALSE)="","",VLOOKUP(A203,'DB（シナリオ）'!$A$2:$R$217,17,FALSE))</f>
        <v>日本語勉強中。仕事上の日常会話は可能だが、難しい日本語は分からない</v>
      </c>
      <c r="Q203" s="42" t="str">
        <f>IF(VLOOKUP(A203,'DB（シナリオ）'!$A$2:$R$217,18,FALSE)="","",VLOOKUP(A203,'DB（シナリオ）'!$A$2:$R$217,18,FALSE))</f>
        <v/>
      </c>
    </row>
    <row r="204" spans="1:17" s="43" customFormat="1" ht="56.25" customHeight="1" x14ac:dyDescent="0.2">
      <c r="A204" s="41">
        <v>314</v>
      </c>
      <c r="B204" s="42" t="str">
        <f>IF(VLOOKUP(A204,'DB（シナリオ）'!$A$2:$R$217,2,FALSE)="","",VLOOKUP(A204,'DB（シナリオ）'!$A$2:$R$217,2,FALSE))</f>
        <v>来客</v>
      </c>
      <c r="C204" s="42" t="str">
        <f>IF(VLOOKUP(A204,'DB（シナリオ）'!$A$2:$R$217,3,FALSE)="","",VLOOKUP(A204,'DB（シナリオ）'!$A$2:$R$217,3,FALSE))</f>
        <v/>
      </c>
      <c r="D204" s="42" t="str">
        <f>IF(VLOOKUP(A204,'DB（シナリオ）'!$A$2:$R$217,4,FALSE)="","",VLOOKUP(A204,'DB（シナリオ）'!$A$2:$R$217,4,FALSE))</f>
        <v>メンテナンス業者</v>
      </c>
      <c r="E204" s="42" t="str">
        <f>IF(VLOOKUP(A204,'DB（シナリオ）'!$A$2:$R$217,5,FALSE)="","",VLOOKUP(A204,'DB（シナリオ）'!$A$2:$R$217,5,FALSE))</f>
        <v>鎌田</v>
      </c>
      <c r="F204" s="42" t="str">
        <f>IF(VLOOKUP(A204,'DB（シナリオ）'!$A$2:$R$217,6,FALSE)="","",VLOOKUP(A204,'DB（シナリオ）'!$A$2:$R$217,6,FALSE))</f>
        <v>男</v>
      </c>
      <c r="G204" s="42">
        <f>IF(VLOOKUP(A204,'DB（シナリオ）'!$A$2:$R$217,7,FALSE)="","",VLOOKUP(A204,'DB（シナリオ）'!$A$2:$R$217,7,FALSE))</f>
        <v>55</v>
      </c>
      <c r="H204" s="46" t="str">
        <f>IF(VLOOKUP(A204,'DB（シナリオ）'!$A$2:$R$217,8,FALSE)="","",VLOOKUP(A204,'DB（シナリオ）'!$A$2:$R$217,8,FALSE))</f>
        <v>在館</v>
      </c>
      <c r="I204" s="42" t="str">
        <f>IF(VLOOKUP(A204,'DB（シナリオ）'!$A$2:$R$217,9,FALSE)="","",VLOOKUP(A204,'DB（シナリオ）'!$A$2:$R$217,9,FALSE))</f>
        <v/>
      </c>
      <c r="J204" s="42" t="str">
        <f>IF(VLOOKUP(A204,'DB（シナリオ）'!$A$2:$R$217,10,FALSE)="","",VLOOKUP(A204,'DB（シナリオ）'!$A$2:$R$217,10,FALSE))</f>
        <v>社内におり、無事</v>
      </c>
      <c r="K204" s="42" t="str">
        <f>IF(VLOOKUP(A204,'DB（シナリオ）'!$A$2:$R$217,11,FALSE)="","",VLOOKUP(A204,'DB（シナリオ）'!$A$2:$R$217,11,FALSE))</f>
        <v>はまべ市</v>
      </c>
      <c r="L204" s="42" t="str">
        <f>IF(VLOOKUP(A204,'DB（シナリオ）'!$A$2:$R$217,12,FALSE)="","",VLOOKUP(A204,'DB（シナリオ）'!$A$2:$R$217,12,FALSE))</f>
        <v>東西線ばった駅</v>
      </c>
      <c r="M204" s="42">
        <f>IF(VLOOKUP(A204,'DB（シナリオ）'!$A$2:$R$217,13,FALSE)="","",VLOOKUP(A204,'DB（シナリオ）'!$A$2:$R$217,13,FALSE))</f>
        <v>25</v>
      </c>
      <c r="N204" s="42" t="str">
        <f>IF(VLOOKUP(A204,'DB（シナリオ）'!$A$2:$R$217,15,FALSE)="","",VLOOKUP(A204,'DB（シナリオ）'!$A$2:$R$217,15,FALSE))</f>
        <v/>
      </c>
      <c r="O204" s="42" t="str">
        <f>IF(VLOOKUP(A204,'DB（シナリオ）'!$A$2:$R$217,16,FALSE)="","",VLOOKUP(A204,'DB（シナリオ）'!$A$2:$R$217,16,FALSE))</f>
        <v/>
      </c>
      <c r="P204" s="42" t="str">
        <f>IF(VLOOKUP(A204,'DB（シナリオ）'!$A$2:$R$217,17,FALSE)="","",VLOOKUP(A204,'DB（シナリオ）'!$A$2:$R$217,17,FALSE))</f>
        <v>ペースメーカーを入れている。</v>
      </c>
      <c r="Q204" s="42" t="str">
        <f>IF(VLOOKUP(A204,'DB（シナリオ）'!$A$2:$R$217,18,FALSE)="","",VLOOKUP(A204,'DB（シナリオ）'!$A$2:$R$217,18,FALSE))</f>
        <v/>
      </c>
    </row>
    <row r="205" spans="1:17" ht="33.6" customHeight="1" x14ac:dyDescent="0.2">
      <c r="H205" s="47">
        <f>COUNTIF($H$2:$H$204,"在宅勤務中")</f>
        <v>82</v>
      </c>
      <c r="I205" s="20" t="s">
        <v>1688</v>
      </c>
    </row>
    <row r="206" spans="1:17" ht="33.6" customHeight="1" x14ac:dyDescent="0.2">
      <c r="H206" s="47">
        <f>COUNTIF($H$2:$H$204,"在館")</f>
        <v>104</v>
      </c>
      <c r="I206" s="20" t="s">
        <v>1698</v>
      </c>
      <c r="J206" s="20" t="s">
        <v>1705</v>
      </c>
    </row>
    <row r="207" spans="1:17" ht="33.6" customHeight="1" x14ac:dyDescent="0.2">
      <c r="H207" s="47">
        <f>COUNTIF($H$2:$H$204,"外出中")</f>
        <v>10</v>
      </c>
      <c r="I207" s="20" t="s">
        <v>1699</v>
      </c>
    </row>
    <row r="208" spans="1:17" ht="33.6" customHeight="1" x14ac:dyDescent="0.2">
      <c r="H208" s="47">
        <f>COUNTIF($H$2:$H$204,"休暇・欠勤")</f>
        <v>7</v>
      </c>
      <c r="I208" s="20" t="s">
        <v>1700</v>
      </c>
    </row>
    <row r="209" spans="8:10" ht="33.6" customHeight="1" x14ac:dyDescent="0.2">
      <c r="H209" s="47">
        <f>SUM(H205:H208)</f>
        <v>203</v>
      </c>
      <c r="I209" s="48">
        <f>(H206+H207)/H209</f>
        <v>0.56157635467980294</v>
      </c>
      <c r="J209" s="20" t="s">
        <v>1701</v>
      </c>
    </row>
    <row r="210" spans="8:10" ht="56.25" customHeight="1" x14ac:dyDescent="0.2">
      <c r="I210" s="48">
        <f>H206/H209</f>
        <v>0.51231527093596063</v>
      </c>
      <c r="J210" s="20" t="s">
        <v>1698</v>
      </c>
    </row>
  </sheetData>
  <autoFilter ref="A1:Q204"/>
  <phoneticPr fontId="1"/>
  <pageMargins left="0.43307086614173229" right="0.23622047244094491" top="0.74803149606299213" bottom="0.74803149606299213" header="0.31496062992125984" footer="0.31496062992125984"/>
  <pageSetup paperSize="9" scale="57" fitToHeight="0" orientation="landscape" r:id="rId1"/>
  <headerFooter scaleWithDoc="0">
    <oddHeader>&amp;L&amp;"-,太字"&amp;10&amp;A</oddHeader>
    <oddFooter>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1A36A3C7-CDF1-43B9-884F-8815364189B7}">
            <xm:f>INDEX($A:$Q,ROW(),8)='DB（シナリオ）'!$Y$2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17" id="{0428FE5E-A14C-4325-BD9C-77BBA2A49CCF}">
            <xm:f>INDEX($A:$Q,ROW(),8)='DB（シナリオ）'!$Y$4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18" id="{943BE7D9-F05C-4C40-91E2-B91D5EC775C9}">
            <xm:f>INDEX($A:$Q,ROW(),8)='DB（シナリオ）'!$Y$5</xm:f>
            <x14:dxf>
              <fill>
                <patternFill>
                  <bgColor theme="0" tint="-0.14996795556505021"/>
                </patternFill>
              </fill>
            </x14:dxf>
          </x14:cfRule>
          <xm:sqref>A2:Q201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10"/>
  <sheetViews>
    <sheetView view="pageBreakPreview" zoomScale="70" zoomScaleNormal="70" zoomScaleSheetLayoutView="70" workbookViewId="0">
      <pane xSplit="4" ySplit="1" topLeftCell="E2" activePane="bottomRight" state="frozen"/>
      <selection activeCell="I1" sqref="I1"/>
      <selection pane="topRight" activeCell="I1" sqref="I1"/>
      <selection pane="bottomLeft" activeCell="I1" sqref="I1"/>
      <selection pane="bottomRight" activeCell="E207" sqref="E207"/>
    </sheetView>
  </sheetViews>
  <sheetFormatPr defaultColWidth="9" defaultRowHeight="56.25" customHeight="1" x14ac:dyDescent="0.2"/>
  <cols>
    <col min="1" max="1" width="6.88671875" style="20" customWidth="1"/>
    <col min="2" max="2" width="9.77734375" style="20" customWidth="1"/>
    <col min="3" max="4" width="13.33203125" style="20" customWidth="1"/>
    <col min="5" max="5" width="8.88671875" style="20" customWidth="1"/>
    <col min="6" max="7" width="5.6640625" style="20" customWidth="1"/>
    <col min="8" max="8" width="12.44140625" style="47" customWidth="1"/>
    <col min="9" max="9" width="15.6640625" style="20" customWidth="1"/>
    <col min="10" max="10" width="33.109375" style="20" customWidth="1"/>
    <col min="11" max="11" width="11.21875" style="20" customWidth="1"/>
    <col min="12" max="12" width="13" style="20" customWidth="1"/>
    <col min="13" max="13" width="9.109375" style="20" customWidth="1"/>
    <col min="14" max="14" width="20.88671875" style="20" customWidth="1"/>
    <col min="15" max="15" width="23.88671875" style="20" customWidth="1"/>
    <col min="16" max="16" width="25.88671875" style="20" customWidth="1"/>
    <col min="17" max="17" width="22.6640625" style="20" customWidth="1"/>
    <col min="18" max="16384" width="9" style="20"/>
  </cols>
  <sheetData>
    <row r="1" spans="1:17" s="24" customFormat="1" ht="56.25" customHeight="1" x14ac:dyDescent="0.2">
      <c r="A1" s="25" t="s">
        <v>1261</v>
      </c>
      <c r="B1" s="25" t="s">
        <v>1262</v>
      </c>
      <c r="C1" s="25" t="s">
        <v>1263</v>
      </c>
      <c r="D1" s="25" t="s">
        <v>1264</v>
      </c>
      <c r="E1" s="25" t="s">
        <v>0</v>
      </c>
      <c r="F1" s="25" t="s">
        <v>1</v>
      </c>
      <c r="G1" s="25" t="s">
        <v>2</v>
      </c>
      <c r="H1" s="44" t="s">
        <v>1285</v>
      </c>
      <c r="I1" s="25" t="s">
        <v>1703</v>
      </c>
      <c r="J1" s="25" t="s">
        <v>1381</v>
      </c>
      <c r="K1" s="25" t="s">
        <v>1292</v>
      </c>
      <c r="L1" s="25" t="s">
        <v>1293</v>
      </c>
      <c r="M1" s="49" t="s">
        <v>1388</v>
      </c>
      <c r="N1" s="25" t="s">
        <v>1283</v>
      </c>
      <c r="O1" s="25" t="s">
        <v>1389</v>
      </c>
      <c r="P1" s="25" t="s">
        <v>1288</v>
      </c>
      <c r="Q1" s="25" t="s">
        <v>1284</v>
      </c>
    </row>
    <row r="2" spans="1:17" s="23" customFormat="1" ht="56.25" customHeight="1" x14ac:dyDescent="0.2">
      <c r="A2" s="21">
        <v>1010</v>
      </c>
      <c r="B2" s="21" t="str">
        <f>IF(VLOOKUP(A2,'DB（シナリオ）'!$A$2:$R$217,2,FALSE)="","",VLOOKUP(A2,'DB（シナリオ）'!$A$2:$R$217,2,FALSE))</f>
        <v>役員</v>
      </c>
      <c r="C2" s="22" t="str">
        <f>IF(VLOOKUP(A2,'DB（シナリオ）'!$A$2:$R$217,3,FALSE)="","",VLOOKUP(A2,'DB（シナリオ）'!$A$2:$R$217,3,FALSE))</f>
        <v/>
      </c>
      <c r="D2" s="21" t="str">
        <f>IF(VLOOKUP(A2,'DB（シナリオ）'!$A$2:$R$217,4,FALSE)="","",VLOOKUP(A2,'DB（シナリオ）'!$A$2:$R$217,4,FALSE))</f>
        <v>代表取締役【対策本部】</v>
      </c>
      <c r="E2" s="22" t="str">
        <f>IF(VLOOKUP(A2,'DB（シナリオ）'!$A$2:$R$217,5,FALSE)="","",VLOOKUP(A2,'DB（シナリオ）'!$A$2:$R$217,5,FALSE))</f>
        <v>佐藤</v>
      </c>
      <c r="F2" s="22" t="str">
        <f>IF(VLOOKUP(A2,'DB（シナリオ）'!$A$2:$R$217,6,FALSE)="","",VLOOKUP(A2,'DB（シナリオ）'!$A$2:$R$217,6,FALSE))</f>
        <v>男</v>
      </c>
      <c r="G2" s="22">
        <f>IF(VLOOKUP(A2,'DB（シナリオ）'!$A$2:$R$217,7,FALSE)="","",VLOOKUP(A2,'DB（シナリオ）'!$A$2:$R$217,7,FALSE))</f>
        <v>53</v>
      </c>
      <c r="H2" s="45" t="s">
        <v>1689</v>
      </c>
      <c r="I2" s="21" t="str">
        <f>IF(VLOOKUP(A2,'DB（シナリオ）'!$A$2:$R$217,9,FALSE)="","",VLOOKUP(A2,'DB（シナリオ）'!$A$2:$R$217,9,FALSE))</f>
        <v/>
      </c>
      <c r="J2" s="22" t="s">
        <v>1691</v>
      </c>
      <c r="K2" s="21" t="str">
        <f>IF(VLOOKUP(A2,'DB（シナリオ）'!$A$2:$R$217,11,FALSE)="","",VLOOKUP(A2,'DB（シナリオ）'!$A$2:$R$217,11,FALSE))</f>
        <v>ひがしの市</v>
      </c>
      <c r="L2" s="21" t="str">
        <f>IF(VLOOKUP(A2,'DB（シナリオ）'!$A$2:$R$217,12,FALSE)="","",VLOOKUP(A2,'DB（シナリオ）'!$A$2:$R$217,12,FALSE))</f>
        <v>南北線まぐろ駅</v>
      </c>
      <c r="M2" s="21">
        <f>IF(VLOOKUP(A2,'DB（シナリオ）'!$A$2:$R$217,13,FALSE)="","",VLOOKUP(A2,'DB（シナリオ）'!$A$2:$R$217,13,FALSE))</f>
        <v>15</v>
      </c>
      <c r="N2" s="21" t="str">
        <f>IF(VLOOKUP(A2,'DB（シナリオ）'!$A$2:$R$217,15,FALSE)="","",VLOOKUP(A2,'DB（シナリオ）'!$A$2:$R$217,15,FALSE))</f>
        <v>妻、息子（15歳）</v>
      </c>
      <c r="O2" s="21" t="str">
        <f>IF(VLOOKUP(A2,'DB（シナリオ）'!$A$2:$R$217,16,FALSE)="","",VLOOKUP(A2,'DB（シナリオ）'!$A$2:$R$217,16,FALSE))</f>
        <v>全員無事</v>
      </c>
      <c r="P2" s="21" t="str">
        <f>IF(VLOOKUP(A2,'DB（シナリオ）'!$A$2:$R$217,17,FALSE)="","",VLOOKUP(A2,'DB（シナリオ）'!$A$2:$R$217,17,FALSE))</f>
        <v/>
      </c>
      <c r="Q2" s="26" t="str">
        <f>IF(VLOOKUP(A2,'DB（シナリオ）'!$A$2:$R$217,18,FALSE)="","",VLOOKUP(A2,'DB（シナリオ）'!$A$2:$R$217,18,FALSE))</f>
        <v>離婚した妻との間の娘が営業3課に所属。周囲は二人の関係を知らない（社員番号206/平野さん）。</v>
      </c>
    </row>
    <row r="3" spans="1:17" ht="56.25" customHeight="1" x14ac:dyDescent="0.2">
      <c r="A3" s="21">
        <v>1020</v>
      </c>
      <c r="B3" s="21" t="str">
        <f>IF(VLOOKUP(A3,'DB（シナリオ）'!$A$2:$R$217,2,FALSE)="","",VLOOKUP(A3,'DB（シナリオ）'!$A$2:$R$217,2,FALSE))</f>
        <v>役員</v>
      </c>
      <c r="C3" s="22" t="str">
        <f>IF(VLOOKUP(A3,'DB（シナリオ）'!$A$2:$R$217,3,FALSE)="","",VLOOKUP(A3,'DB（シナリオ）'!$A$2:$R$217,3,FALSE))</f>
        <v/>
      </c>
      <c r="D3" s="21" t="str">
        <f>IF(VLOOKUP(A3,'DB（シナリオ）'!$A$2:$R$217,4,FALSE)="","",VLOOKUP(A3,'DB（シナリオ）'!$A$2:$R$217,4,FALSE))</f>
        <v>専務取締役【対策本部】</v>
      </c>
      <c r="E3" s="22" t="str">
        <f>IF(VLOOKUP(A3,'DB（シナリオ）'!$A$2:$R$217,5,FALSE)="","",VLOOKUP(A3,'DB（シナリオ）'!$A$2:$R$217,5,FALSE))</f>
        <v>鈴木</v>
      </c>
      <c r="F3" s="22" t="str">
        <f>IF(VLOOKUP(A3,'DB（シナリオ）'!$A$2:$R$217,6,FALSE)="","",VLOOKUP(A3,'DB（シナリオ）'!$A$2:$R$217,6,FALSE))</f>
        <v>男</v>
      </c>
      <c r="G3" s="22">
        <f>IF(VLOOKUP(A3,'DB（シナリオ）'!$A$2:$R$217,7,FALSE)="","",VLOOKUP(A3,'DB（シナリオ）'!$A$2:$R$217,7,FALSE))</f>
        <v>45</v>
      </c>
      <c r="H3" s="45" t="s">
        <v>1689</v>
      </c>
      <c r="I3" s="21" t="str">
        <f>IF(VLOOKUP(A3,'DB（シナリオ）'!$A$2:$R$217,9,FALSE)="","",VLOOKUP(A3,'DB（シナリオ）'!$A$2:$R$217,9,FALSE))</f>
        <v/>
      </c>
      <c r="J3" s="22" t="s">
        <v>1691</v>
      </c>
      <c r="K3" s="21" t="str">
        <f>IF(VLOOKUP(A3,'DB（シナリオ）'!$A$2:$R$217,11,FALSE)="","",VLOOKUP(A3,'DB（シナリオ）'!$A$2:$R$217,11,FALSE))</f>
        <v>ひがしの市</v>
      </c>
      <c r="L3" s="21" t="str">
        <f>IF(VLOOKUP(A3,'DB（シナリオ）'!$A$2:$R$217,12,FALSE)="","",VLOOKUP(A3,'DB（シナリオ）'!$A$2:$R$217,12,FALSE))</f>
        <v>東西線あり駅</v>
      </c>
      <c r="M3" s="21">
        <f>IF(VLOOKUP(A3,'DB（シナリオ）'!$A$2:$R$217,13,FALSE)="","",VLOOKUP(A3,'DB（シナリオ）'!$A$2:$R$217,13,FALSE))</f>
        <v>5</v>
      </c>
      <c r="N3" s="21" t="str">
        <f>IF(VLOOKUP(A3,'DB（シナリオ）'!$A$2:$R$217,15,FALSE)="","",VLOOKUP(A3,'DB（シナリオ）'!$A$2:$R$217,15,FALSE))</f>
        <v>妻、娘（14歳）、娘（10歳）</v>
      </c>
      <c r="O3" s="21" t="str">
        <f>IF(VLOOKUP(A3,'DB（シナリオ）'!$A$2:$R$217,16,FALSE)="","",VLOOKUP(A3,'DB（シナリオ）'!$A$2:$R$217,16,FALSE))</f>
        <v>全員無事</v>
      </c>
      <c r="P3" s="21" t="str">
        <f>IF(VLOOKUP(A3,'DB（シナリオ）'!$A$2:$R$217,17,FALSE)="","",VLOOKUP(A3,'DB（シナリオ）'!$A$2:$R$217,17,FALSE))</f>
        <v/>
      </c>
      <c r="Q3" s="26" t="str">
        <f>IF(VLOOKUP(A3,'DB（シナリオ）'!$A$2:$R$217,18,FALSE)="","",VLOOKUP(A3,'DB（シナリオ）'!$A$2:$R$217,18,FALSE))</f>
        <v/>
      </c>
    </row>
    <row r="4" spans="1:17" ht="56.25" customHeight="1" x14ac:dyDescent="0.2">
      <c r="A4" s="21">
        <v>1030</v>
      </c>
      <c r="B4" s="21" t="str">
        <f>IF(VLOOKUP(A4,'DB（シナリオ）'!$A$2:$R$217,2,FALSE)="","",VLOOKUP(A4,'DB（シナリオ）'!$A$2:$R$217,2,FALSE))</f>
        <v>役員</v>
      </c>
      <c r="C4" s="22" t="str">
        <f>IF(VLOOKUP(A4,'DB（シナリオ）'!$A$2:$R$217,3,FALSE)="","",VLOOKUP(A4,'DB（シナリオ）'!$A$2:$R$217,3,FALSE))</f>
        <v/>
      </c>
      <c r="D4" s="21" t="str">
        <f>IF(VLOOKUP(A4,'DB（シナリオ）'!$A$2:$R$217,4,FALSE)="","",VLOOKUP(A4,'DB（シナリオ）'!$A$2:$R$217,4,FALSE))</f>
        <v>常務取締役【対策本部】</v>
      </c>
      <c r="E4" s="22" t="str">
        <f>IF(VLOOKUP(A4,'DB（シナリオ）'!$A$2:$R$217,5,FALSE)="","",VLOOKUP(A4,'DB（シナリオ）'!$A$2:$R$217,5,FALSE))</f>
        <v>高橋</v>
      </c>
      <c r="F4" s="22" t="str">
        <f>IF(VLOOKUP(A4,'DB（シナリオ）'!$A$2:$R$217,6,FALSE)="","",VLOOKUP(A4,'DB（シナリオ）'!$A$2:$R$217,6,FALSE))</f>
        <v>女</v>
      </c>
      <c r="G4" s="22">
        <f>IF(VLOOKUP(A4,'DB（シナリオ）'!$A$2:$R$217,7,FALSE)="","",VLOOKUP(A4,'DB（シナリオ）'!$A$2:$R$217,7,FALSE))</f>
        <v>50</v>
      </c>
      <c r="H4" s="45" t="s">
        <v>1689</v>
      </c>
      <c r="I4" s="21" t="str">
        <f>IF(VLOOKUP(A4,'DB（シナリオ）'!$A$2:$R$217,9,FALSE)="","",VLOOKUP(A4,'DB（シナリオ）'!$A$2:$R$217,9,FALSE))</f>
        <v/>
      </c>
      <c r="J4" s="22" t="s">
        <v>1691</v>
      </c>
      <c r="K4" s="21" t="str">
        <f>IF(VLOOKUP(A4,'DB（シナリオ）'!$A$2:$R$217,11,FALSE)="","",VLOOKUP(A4,'DB（シナリオ）'!$A$2:$R$217,11,FALSE))</f>
        <v>ひがしの市</v>
      </c>
      <c r="L4" s="21" t="str">
        <f>IF(VLOOKUP(A4,'DB（シナリオ）'!$A$2:$R$217,12,FALSE)="","",VLOOKUP(A4,'DB（シナリオ）'!$A$2:$R$217,12,FALSE))</f>
        <v>東西線キツネ駅</v>
      </c>
      <c r="M4" s="21">
        <f>IF(VLOOKUP(A4,'DB（シナリオ）'!$A$2:$R$217,13,FALSE)="","",VLOOKUP(A4,'DB（シナリオ）'!$A$2:$R$217,13,FALSE))</f>
        <v>15</v>
      </c>
      <c r="N4" s="21" t="str">
        <f>IF(VLOOKUP(A4,'DB（シナリオ）'!$A$2:$R$217,15,FALSE)="","",VLOOKUP(A4,'DB（シナリオ）'!$A$2:$R$217,15,FALSE))</f>
        <v>夫、息子（18歳）</v>
      </c>
      <c r="O4" s="21" t="str">
        <f>IF(VLOOKUP(A4,'DB（シナリオ）'!$A$2:$R$217,16,FALSE)="","",VLOOKUP(A4,'DB（シナリオ）'!$A$2:$R$217,16,FALSE))</f>
        <v>全員無事</v>
      </c>
      <c r="P4" s="21" t="str">
        <f>IF(VLOOKUP(A4,'DB（シナリオ）'!$A$2:$R$217,17,FALSE)="","",VLOOKUP(A4,'DB（シナリオ）'!$A$2:$R$217,17,FALSE))</f>
        <v/>
      </c>
      <c r="Q4" s="26" t="str">
        <f>IF(VLOOKUP(A4,'DB（シナリオ）'!$A$2:$R$217,18,FALSE)="","",VLOOKUP(A4,'DB（シナリオ）'!$A$2:$R$217,18,FALSE))</f>
        <v/>
      </c>
    </row>
    <row r="5" spans="1:17" ht="56.25" customHeight="1" x14ac:dyDescent="0.2">
      <c r="A5" s="21">
        <v>104</v>
      </c>
      <c r="B5" s="21" t="str">
        <f>IF(VLOOKUP(A5,'DB（シナリオ）'!$A$2:$R$217,2,FALSE)="","",VLOOKUP(A5,'DB（シナリオ）'!$A$2:$R$217,2,FALSE))</f>
        <v>管理部</v>
      </c>
      <c r="C5" s="22" t="str">
        <f>IF(VLOOKUP(A5,'DB（シナリオ）'!$A$2:$R$217,3,FALSE)="","",VLOOKUP(A5,'DB（シナリオ）'!$A$2:$R$217,3,FALSE))</f>
        <v/>
      </c>
      <c r="D5" s="21" t="str">
        <f>IF(VLOOKUP(A5,'DB（シナリオ）'!$A$2:$R$217,4,FALSE)="","",VLOOKUP(A5,'DB（シナリオ）'!$A$2:$R$217,4,FALSE))</f>
        <v>部長【対策本部】</v>
      </c>
      <c r="E5" s="22" t="str">
        <f>IF(VLOOKUP(A5,'DB（シナリオ）'!$A$2:$R$217,5,FALSE)="","",VLOOKUP(A5,'DB（シナリオ）'!$A$2:$R$217,5,FALSE))</f>
        <v>田中</v>
      </c>
      <c r="F5" s="22" t="str">
        <f>IF(VLOOKUP(A5,'DB（シナリオ）'!$A$2:$R$217,6,FALSE)="","",VLOOKUP(A5,'DB（シナリオ）'!$A$2:$R$217,6,FALSE))</f>
        <v>男</v>
      </c>
      <c r="G5" s="22">
        <f>IF(VLOOKUP(A5,'DB（シナリオ）'!$A$2:$R$217,7,FALSE)="","",VLOOKUP(A5,'DB（シナリオ）'!$A$2:$R$217,7,FALSE))</f>
        <v>52</v>
      </c>
      <c r="H5" s="45" t="s">
        <v>1689</v>
      </c>
      <c r="I5" s="21" t="str">
        <f>IF(VLOOKUP(A5,'DB（シナリオ）'!$A$2:$R$217,9,FALSE)="","",VLOOKUP(A5,'DB（シナリオ）'!$A$2:$R$217,9,FALSE))</f>
        <v/>
      </c>
      <c r="J5" s="22" t="s">
        <v>1691</v>
      </c>
      <c r="K5" s="21" t="str">
        <f>IF(VLOOKUP(A5,'DB（シナリオ）'!$A$2:$R$217,11,FALSE)="","",VLOOKUP(A5,'DB（シナリオ）'!$A$2:$R$217,11,FALSE))</f>
        <v>ひがしの市</v>
      </c>
      <c r="L5" s="21" t="str">
        <f>IF(VLOOKUP(A5,'DB（シナリオ）'!$A$2:$R$217,12,FALSE)="","",VLOOKUP(A5,'DB（シナリオ）'!$A$2:$R$217,12,FALSE))</f>
        <v>中央駅</v>
      </c>
      <c r="M5" s="21">
        <f>IF(VLOOKUP(A5,'DB（シナリオ）'!$A$2:$R$217,13,FALSE)="","",VLOOKUP(A5,'DB（シナリオ）'!$A$2:$R$217,13,FALSE))</f>
        <v>2</v>
      </c>
      <c r="N5" s="21" t="str">
        <f>IF(VLOOKUP(A5,'DB（シナリオ）'!$A$2:$R$217,15,FALSE)="","",VLOOKUP(A5,'DB（シナリオ）'!$A$2:$R$217,15,FALSE))</f>
        <v>妻、息子（22歳）、娘（20歳）</v>
      </c>
      <c r="O5" s="21" t="str">
        <f>IF(VLOOKUP(A5,'DB（シナリオ）'!$A$2:$R$217,16,FALSE)="","",VLOOKUP(A5,'DB（シナリオ）'!$A$2:$R$217,16,FALSE))</f>
        <v>全員無事</v>
      </c>
      <c r="P5" s="21" t="str">
        <f>IF(VLOOKUP(A5,'DB（シナリオ）'!$A$2:$R$217,17,FALSE)="","",VLOOKUP(A5,'DB（シナリオ）'!$A$2:$R$217,17,FALSE))</f>
        <v/>
      </c>
      <c r="Q5" s="26" t="str">
        <f>IF(VLOOKUP(A5,'DB（シナリオ）'!$A$2:$R$217,18,FALSE)="","",VLOOKUP(A5,'DB（シナリオ）'!$A$2:$R$217,18,FALSE))</f>
        <v/>
      </c>
    </row>
    <row r="6" spans="1:17" ht="56.25" customHeight="1" x14ac:dyDescent="0.2">
      <c r="A6" s="21">
        <f t="shared" ref="A6:A68" si="0">A5+1</f>
        <v>105</v>
      </c>
      <c r="B6" s="21" t="str">
        <f>IF(VLOOKUP(A6,'DB（シナリオ）'!$A$2:$R$217,2,FALSE)="","",VLOOKUP(A6,'DB（シナリオ）'!$A$2:$R$217,2,FALSE))</f>
        <v>管理部</v>
      </c>
      <c r="C6" s="22" t="str">
        <f>IF(VLOOKUP(A6,'DB（シナリオ）'!$A$2:$R$217,3,FALSE)="","",VLOOKUP(A6,'DB（シナリオ）'!$A$2:$R$217,3,FALSE))</f>
        <v>人事総務課</v>
      </c>
      <c r="D6" s="21" t="str">
        <f>IF(VLOOKUP(A6,'DB（シナリオ）'!$A$2:$R$217,4,FALSE)="","",VLOOKUP(A6,'DB（シナリオ）'!$A$2:$R$217,4,FALSE))</f>
        <v>課長【対策本部】</v>
      </c>
      <c r="E6" s="22" t="str">
        <f>IF(VLOOKUP(A6,'DB（シナリオ）'!$A$2:$R$217,5,FALSE)="","",VLOOKUP(A6,'DB（シナリオ）'!$A$2:$R$217,5,FALSE))</f>
        <v>渡辺</v>
      </c>
      <c r="F6" s="22" t="str">
        <f>IF(VLOOKUP(A6,'DB（シナリオ）'!$A$2:$R$217,6,FALSE)="","",VLOOKUP(A6,'DB（シナリオ）'!$A$2:$R$217,6,FALSE))</f>
        <v>男</v>
      </c>
      <c r="G6" s="22">
        <f>IF(VLOOKUP(A6,'DB（シナリオ）'!$A$2:$R$217,7,FALSE)="","",VLOOKUP(A6,'DB（シナリオ）'!$A$2:$R$217,7,FALSE))</f>
        <v>48</v>
      </c>
      <c r="H6" s="45" t="str">
        <f>IF(VLOOKUP(A6,'DB（シナリオ）'!$A$2:$R$217,8,FALSE)="","",VLOOKUP(A6,'DB（シナリオ）'!$A$2:$R$217,8,FALSE))</f>
        <v>在館</v>
      </c>
      <c r="I6" s="21" t="str">
        <f>IF(VLOOKUP(A6,'DB（シナリオ）'!$A$2:$R$217,9,FALSE)="","",VLOOKUP(A6,'DB（シナリオ）'!$A$2:$R$217,9,FALSE))</f>
        <v/>
      </c>
      <c r="J6" s="22" t="str">
        <f>IF(VLOOKUP(A6,'DB（シナリオ）'!$A$2:$R$217,10,FALSE)="","",VLOOKUP(A6,'DB（シナリオ）'!$A$2:$R$217,10,FALSE))</f>
        <v>社内におり、無事</v>
      </c>
      <c r="K6" s="21" t="str">
        <f>IF(VLOOKUP(A6,'DB（シナリオ）'!$A$2:$R$217,11,FALSE)="","",VLOOKUP(A6,'DB（シナリオ）'!$A$2:$R$217,11,FALSE))</f>
        <v>ひがしの市</v>
      </c>
      <c r="L6" s="21" t="str">
        <f>IF(VLOOKUP(A6,'DB（シナリオ）'!$A$2:$R$217,12,FALSE)="","",VLOOKUP(A6,'DB（シナリオ）'!$A$2:$R$217,12,FALSE))</f>
        <v>東西線クマ駅</v>
      </c>
      <c r="M6" s="21">
        <f>IF(VLOOKUP(A6,'DB（シナリオ）'!$A$2:$R$217,13,FALSE)="","",VLOOKUP(A6,'DB（シナリオ）'!$A$2:$R$217,13,FALSE))</f>
        <v>22</v>
      </c>
      <c r="N6" s="21" t="str">
        <f>IF(VLOOKUP(A6,'DB（シナリオ）'!$A$2:$R$217,15,FALSE)="","",VLOOKUP(A6,'DB（シナリオ）'!$A$2:$R$217,15,FALSE))</f>
        <v>妻、息子(16歳）、娘(12歳)</v>
      </c>
      <c r="O6" s="21" t="str">
        <f>IF(VLOOKUP(A6,'DB（シナリオ）'!$A$2:$R$217,16,FALSE)="","",VLOOKUP(A6,'DB（シナリオ）'!$A$2:$R$217,16,FALSE))</f>
        <v>全員無事</v>
      </c>
      <c r="P6" s="21" t="str">
        <f>IF(VLOOKUP(A6,'DB（シナリオ）'!$A$2:$R$217,17,FALSE)="","",VLOOKUP(A6,'DB（シナリオ）'!$A$2:$R$217,17,FALSE))</f>
        <v/>
      </c>
      <c r="Q6" s="26" t="str">
        <f>IF(VLOOKUP(A6,'DB（シナリオ）'!$A$2:$R$217,18,FALSE)="","",VLOOKUP(A6,'DB（シナリオ）'!$A$2:$R$217,18,FALSE))</f>
        <v/>
      </c>
    </row>
    <row r="7" spans="1:17" ht="56.25" customHeight="1" x14ac:dyDescent="0.2">
      <c r="A7" s="21">
        <f t="shared" si="0"/>
        <v>106</v>
      </c>
      <c r="B7" s="21" t="str">
        <f>IF(VLOOKUP(A7,'DB（シナリオ）'!$A$2:$R$217,2,FALSE)="","",VLOOKUP(A7,'DB（シナリオ）'!$A$2:$R$217,2,FALSE))</f>
        <v>管理部</v>
      </c>
      <c r="C7" s="22" t="str">
        <f>IF(VLOOKUP(A7,'DB（シナリオ）'!$A$2:$R$217,3,FALSE)="","",VLOOKUP(A7,'DB（シナリオ）'!$A$2:$R$217,3,FALSE))</f>
        <v>人事総務課</v>
      </c>
      <c r="D7" s="21" t="str">
        <f>IF(VLOOKUP(A7,'DB（シナリオ）'!$A$2:$R$217,4,FALSE)="","",VLOOKUP(A7,'DB（シナリオ）'!$A$2:$R$217,4,FALSE))</f>
        <v>人事・総務【対策本部】</v>
      </c>
      <c r="E7" s="22" t="str">
        <f>IF(VLOOKUP(A7,'DB（シナリオ）'!$A$2:$R$217,5,FALSE)="","",VLOOKUP(A7,'DB（シナリオ）'!$A$2:$R$217,5,FALSE))</f>
        <v>伊藤</v>
      </c>
      <c r="F7" s="22" t="str">
        <f>IF(VLOOKUP(A7,'DB（シナリオ）'!$A$2:$R$217,6,FALSE)="","",VLOOKUP(A7,'DB（シナリオ）'!$A$2:$R$217,6,FALSE))</f>
        <v>男</v>
      </c>
      <c r="G7" s="22">
        <f>IF(VLOOKUP(A7,'DB（シナリオ）'!$A$2:$R$217,7,FALSE)="","",VLOOKUP(A7,'DB（シナリオ）'!$A$2:$R$217,7,FALSE))</f>
        <v>38</v>
      </c>
      <c r="H7" s="45" t="s">
        <v>1689</v>
      </c>
      <c r="I7" s="21" t="str">
        <f>IF(VLOOKUP(A7,'DB（シナリオ）'!$A$2:$R$217,9,FALSE)="","",VLOOKUP(A7,'DB（シナリオ）'!$A$2:$R$217,9,FALSE))</f>
        <v/>
      </c>
      <c r="J7" s="22" t="s">
        <v>1691</v>
      </c>
      <c r="K7" s="21" t="str">
        <f>IF(VLOOKUP(A7,'DB（シナリオ）'!$A$2:$R$217,11,FALSE)="","",VLOOKUP(A7,'DB（シナリオ）'!$A$2:$R$217,11,FALSE))</f>
        <v>ひがしの市</v>
      </c>
      <c r="L7" s="21" t="str">
        <f>IF(VLOOKUP(A7,'DB（シナリオ）'!$A$2:$R$217,12,FALSE)="","",VLOOKUP(A7,'DB（シナリオ）'!$A$2:$R$217,12,FALSE))</f>
        <v>南北線メロン駅</v>
      </c>
      <c r="M7" s="21">
        <f>IF(VLOOKUP(A7,'DB（シナリオ）'!$A$2:$R$217,13,FALSE)="","",VLOOKUP(A7,'DB（シナリオ）'!$A$2:$R$217,13,FALSE))</f>
        <v>15</v>
      </c>
      <c r="N7" s="21" t="str">
        <f>IF(VLOOKUP(A7,'DB（シナリオ）'!$A$2:$R$217,15,FALSE)="","",VLOOKUP(A7,'DB（シナリオ）'!$A$2:$R$217,15,FALSE))</f>
        <v>妻、息子(3歳）</v>
      </c>
      <c r="O7" s="21" t="str">
        <f>IF(VLOOKUP(A7,'DB（シナリオ）'!$A$2:$R$217,16,FALSE)="","",VLOOKUP(A7,'DB（シナリオ）'!$A$2:$R$217,16,FALSE))</f>
        <v>全員無事</v>
      </c>
      <c r="P7" s="21" t="str">
        <f>IF(VLOOKUP(A7,'DB（シナリオ）'!$A$2:$R$217,17,FALSE)="","",VLOOKUP(A7,'DB（シナリオ）'!$A$2:$R$217,17,FALSE))</f>
        <v/>
      </c>
      <c r="Q7" s="26" t="str">
        <f>IF(VLOOKUP(A7,'DB（シナリオ）'!$A$2:$R$217,18,FALSE)="","",VLOOKUP(A7,'DB（シナリオ）'!$A$2:$R$217,18,FALSE))</f>
        <v/>
      </c>
    </row>
    <row r="8" spans="1:17" ht="56.25" customHeight="1" x14ac:dyDescent="0.2">
      <c r="A8" s="21">
        <f t="shared" si="0"/>
        <v>107</v>
      </c>
      <c r="B8" s="21" t="str">
        <f>IF(VLOOKUP(A8,'DB（シナリオ）'!$A$2:$R$217,2,FALSE)="","",VLOOKUP(A8,'DB（シナリオ）'!$A$2:$R$217,2,FALSE))</f>
        <v>管理部</v>
      </c>
      <c r="C8" s="22" t="str">
        <f>IF(VLOOKUP(A8,'DB（シナリオ）'!$A$2:$R$217,3,FALSE)="","",VLOOKUP(A8,'DB（シナリオ）'!$A$2:$R$217,3,FALSE))</f>
        <v>人事総務課</v>
      </c>
      <c r="D8" s="21" t="str">
        <f>IF(VLOOKUP(A8,'DB（シナリオ）'!$A$2:$R$217,4,FALSE)="","",VLOOKUP(A8,'DB（シナリオ）'!$A$2:$R$217,4,FALSE))</f>
        <v>人事・総務担当</v>
      </c>
      <c r="E8" s="22" t="str">
        <f>IF(VLOOKUP(A8,'DB（シナリオ）'!$A$2:$R$217,5,FALSE)="","",VLOOKUP(A8,'DB（シナリオ）'!$A$2:$R$217,5,FALSE))</f>
        <v>山本</v>
      </c>
      <c r="F8" s="22" t="str">
        <f>IF(VLOOKUP(A8,'DB（シナリオ）'!$A$2:$R$217,6,FALSE)="","",VLOOKUP(A8,'DB（シナリオ）'!$A$2:$R$217,6,FALSE))</f>
        <v>男</v>
      </c>
      <c r="G8" s="22">
        <f>IF(VLOOKUP(A8,'DB（シナリオ）'!$A$2:$R$217,7,FALSE)="","",VLOOKUP(A8,'DB（シナリオ）'!$A$2:$R$217,7,FALSE))</f>
        <v>45</v>
      </c>
      <c r="H8" s="45" t="s">
        <v>1689</v>
      </c>
      <c r="I8" s="21" t="str">
        <f>IF(VLOOKUP(A8,'DB（シナリオ）'!$A$2:$R$217,9,FALSE)="","",VLOOKUP(A8,'DB（シナリオ）'!$A$2:$R$217,9,FALSE))</f>
        <v/>
      </c>
      <c r="J8" s="22" t="s">
        <v>1691</v>
      </c>
      <c r="K8" s="21" t="str">
        <f>IF(VLOOKUP(A8,'DB（シナリオ）'!$A$2:$R$217,11,FALSE)="","",VLOOKUP(A8,'DB（シナリオ）'!$A$2:$R$217,11,FALSE))</f>
        <v>ひがしの市</v>
      </c>
      <c r="L8" s="21" t="str">
        <f>IF(VLOOKUP(A8,'DB（シナリオ）'!$A$2:$R$217,12,FALSE)="","",VLOOKUP(A8,'DB（シナリオ）'!$A$2:$R$217,12,FALSE))</f>
        <v>東西線あり駅</v>
      </c>
      <c r="M8" s="21">
        <f>IF(VLOOKUP(A8,'DB（シナリオ）'!$A$2:$R$217,13,FALSE)="","",VLOOKUP(A8,'DB（シナリオ）'!$A$2:$R$217,13,FALSE))</f>
        <v>5</v>
      </c>
      <c r="N8" s="21" t="str">
        <f>IF(VLOOKUP(A8,'DB（シナリオ）'!$A$2:$R$217,15,FALSE)="","",VLOOKUP(A8,'DB（シナリオ）'!$A$2:$R$217,15,FALSE))</f>
        <v>妻、娘(17歳）、息子(14歳)</v>
      </c>
      <c r="O8" s="21" t="str">
        <f>IF(VLOOKUP(A8,'DB（シナリオ）'!$A$2:$R$217,16,FALSE)="","",VLOOKUP(A8,'DB（シナリオ）'!$A$2:$R$217,16,FALSE))</f>
        <v>全員無事</v>
      </c>
      <c r="P8" s="21" t="str">
        <f>IF(VLOOKUP(A8,'DB（シナリオ）'!$A$2:$R$217,17,FALSE)="","",VLOOKUP(A8,'DB（シナリオ）'!$A$2:$R$217,17,FALSE))</f>
        <v/>
      </c>
      <c r="Q8" s="26" t="str">
        <f>IF(VLOOKUP(A8,'DB（シナリオ）'!$A$2:$R$217,18,FALSE)="","",VLOOKUP(A8,'DB（シナリオ）'!$A$2:$R$217,18,FALSE))</f>
        <v/>
      </c>
    </row>
    <row r="9" spans="1:17" ht="56.25" customHeight="1" x14ac:dyDescent="0.2">
      <c r="A9" s="21">
        <f t="shared" si="0"/>
        <v>108</v>
      </c>
      <c r="B9" s="21" t="str">
        <f>IF(VLOOKUP(A9,'DB（シナリオ）'!$A$2:$R$217,2,FALSE)="","",VLOOKUP(A9,'DB（シナリオ）'!$A$2:$R$217,2,FALSE))</f>
        <v>管理部</v>
      </c>
      <c r="C9" s="22" t="str">
        <f>IF(VLOOKUP(A9,'DB（シナリオ）'!$A$2:$R$217,3,FALSE)="","",VLOOKUP(A9,'DB（シナリオ）'!$A$2:$R$217,3,FALSE))</f>
        <v>人事総務課</v>
      </c>
      <c r="D9" s="21" t="str">
        <f>IF(VLOOKUP(A9,'DB（シナリオ）'!$A$2:$R$217,4,FALSE)="","",VLOOKUP(A9,'DB（シナリオ）'!$A$2:$R$217,4,FALSE))</f>
        <v>人事・総務担当</v>
      </c>
      <c r="E9" s="22" t="str">
        <f>IF(VLOOKUP(A9,'DB（シナリオ）'!$A$2:$R$217,5,FALSE)="","",VLOOKUP(A9,'DB（シナリオ）'!$A$2:$R$217,5,FALSE))</f>
        <v>中村</v>
      </c>
      <c r="F9" s="22" t="str">
        <f>IF(VLOOKUP(A9,'DB（シナリオ）'!$A$2:$R$217,6,FALSE)="","",VLOOKUP(A9,'DB（シナリオ）'!$A$2:$R$217,6,FALSE))</f>
        <v>女</v>
      </c>
      <c r="G9" s="22">
        <f>IF(VLOOKUP(A9,'DB（シナリオ）'!$A$2:$R$217,7,FALSE)="","",VLOOKUP(A9,'DB（シナリオ）'!$A$2:$R$217,7,FALSE))</f>
        <v>42</v>
      </c>
      <c r="H9" s="45" t="str">
        <f>IF(VLOOKUP(A9,'DB（シナリオ）'!$A$2:$R$217,8,FALSE)="","",VLOOKUP(A9,'DB（シナリオ）'!$A$2:$R$217,8,FALSE))</f>
        <v>休暇・欠勤</v>
      </c>
      <c r="I9" s="21" t="str">
        <f>IF(VLOOKUP(A9,'DB（シナリオ）'!$A$2:$R$217,9,FALSE)="","",VLOOKUP(A9,'DB（シナリオ）'!$A$2:$R$217,9,FALSE))</f>
        <v/>
      </c>
      <c r="J9" s="22" t="str">
        <f>IF(VLOOKUP(A9,'DB（シナリオ）'!$A$2:$R$217,10,FALSE)="","",VLOOKUP(A9,'DB（シナリオ）'!$A$2:$R$217,10,FALSE))</f>
        <v>自宅におり、無事</v>
      </c>
      <c r="K9" s="21" t="str">
        <f>IF(VLOOKUP(A9,'DB（シナリオ）'!$A$2:$R$217,11,FALSE)="","",VLOOKUP(A9,'DB（シナリオ）'!$A$2:$R$217,11,FALSE))</f>
        <v>ひがしの市</v>
      </c>
      <c r="L9" s="21" t="str">
        <f>IF(VLOOKUP(A9,'DB（シナリオ）'!$A$2:$R$217,12,FALSE)="","",VLOOKUP(A9,'DB（シナリオ）'!$A$2:$R$217,12,FALSE))</f>
        <v>南北線イチゴ駅</v>
      </c>
      <c r="M9" s="21">
        <f>IF(VLOOKUP(A9,'DB（シナリオ）'!$A$2:$R$217,13,FALSE)="","",VLOOKUP(A9,'DB（シナリオ）'!$A$2:$R$217,13,FALSE))</f>
        <v>5</v>
      </c>
      <c r="N9" s="21" t="str">
        <f>IF(VLOOKUP(A9,'DB（シナリオ）'!$A$2:$R$217,15,FALSE)="","",VLOOKUP(A9,'DB（シナリオ）'!$A$2:$R$217,15,FALSE))</f>
        <v>夫、娘（17歳）、娘(13歳）、息子(13歳）</v>
      </c>
      <c r="O9" s="21" t="str">
        <f>IF(VLOOKUP(A9,'DB（シナリオ）'!$A$2:$R$217,16,FALSE)="","",VLOOKUP(A9,'DB（シナリオ）'!$A$2:$R$217,16,FALSE))</f>
        <v>全員無事</v>
      </c>
      <c r="P9" s="21" t="str">
        <f>IF(VLOOKUP(A9,'DB（シナリオ）'!$A$2:$R$217,17,FALSE)="","",VLOOKUP(A9,'DB（シナリオ）'!$A$2:$R$217,17,FALSE))</f>
        <v/>
      </c>
      <c r="Q9" s="26" t="str">
        <f>IF(VLOOKUP(A9,'DB（シナリオ）'!$A$2:$R$217,18,FALSE)="","",VLOOKUP(A9,'DB（シナリオ）'!$A$2:$R$217,18,FALSE))</f>
        <v/>
      </c>
    </row>
    <row r="10" spans="1:17" ht="56.25" customHeight="1" x14ac:dyDescent="0.2">
      <c r="A10" s="21">
        <f t="shared" si="0"/>
        <v>109</v>
      </c>
      <c r="B10" s="21" t="str">
        <f>IF(VLOOKUP(A10,'DB（シナリオ）'!$A$2:$R$217,2,FALSE)="","",VLOOKUP(A10,'DB（シナリオ）'!$A$2:$R$217,2,FALSE))</f>
        <v>管理部</v>
      </c>
      <c r="C10" s="22" t="str">
        <f>IF(VLOOKUP(A10,'DB（シナリオ）'!$A$2:$R$217,3,FALSE)="","",VLOOKUP(A10,'DB（シナリオ）'!$A$2:$R$217,3,FALSE))</f>
        <v>人事総務課</v>
      </c>
      <c r="D10" s="21" t="str">
        <f>IF(VLOOKUP(A10,'DB（シナリオ）'!$A$2:$R$217,4,FALSE)="","",VLOOKUP(A10,'DB（シナリオ）'!$A$2:$R$217,4,FALSE))</f>
        <v>人事・総務担当</v>
      </c>
      <c r="E10" s="22" t="str">
        <f>IF(VLOOKUP(A10,'DB（シナリオ）'!$A$2:$R$217,5,FALSE)="","",VLOOKUP(A10,'DB（シナリオ）'!$A$2:$R$217,5,FALSE))</f>
        <v>小林</v>
      </c>
      <c r="F10" s="22" t="str">
        <f>IF(VLOOKUP(A10,'DB（シナリオ）'!$A$2:$R$217,6,FALSE)="","",VLOOKUP(A10,'DB（シナリオ）'!$A$2:$R$217,6,FALSE))</f>
        <v>男</v>
      </c>
      <c r="G10" s="22">
        <f>IF(VLOOKUP(A10,'DB（シナリオ）'!$A$2:$R$217,7,FALSE)="","",VLOOKUP(A10,'DB（シナリオ）'!$A$2:$R$217,7,FALSE))</f>
        <v>40</v>
      </c>
      <c r="H10" s="45" t="s">
        <v>1689</v>
      </c>
      <c r="I10" s="21" t="str">
        <f>IF(VLOOKUP(A10,'DB（シナリオ）'!$A$2:$R$217,9,FALSE)="","",VLOOKUP(A10,'DB（シナリオ）'!$A$2:$R$217,9,FALSE))</f>
        <v/>
      </c>
      <c r="J10" s="22" t="s">
        <v>1696</v>
      </c>
      <c r="K10" s="21" t="str">
        <f>IF(VLOOKUP(A10,'DB（シナリオ）'!$A$2:$R$217,11,FALSE)="","",VLOOKUP(A10,'DB（シナリオ）'!$A$2:$R$217,11,FALSE))</f>
        <v>にしやま市</v>
      </c>
      <c r="L10" s="21" t="str">
        <f>IF(VLOOKUP(A10,'DB（シナリオ）'!$A$2:$R$217,12,FALSE)="","",VLOOKUP(A10,'DB（シナリオ）'!$A$2:$R$217,12,FALSE))</f>
        <v>東西線ばった駅</v>
      </c>
      <c r="M10" s="21">
        <f>IF(VLOOKUP(A10,'DB（シナリオ）'!$A$2:$R$217,13,FALSE)="","",VLOOKUP(A10,'DB（シナリオ）'!$A$2:$R$217,13,FALSE))</f>
        <v>25</v>
      </c>
      <c r="N10" s="21" t="str">
        <f>IF(VLOOKUP(A10,'DB（シナリオ）'!$A$2:$R$217,15,FALSE)="","",VLOOKUP(A10,'DB（シナリオ）'!$A$2:$R$217,15,FALSE))</f>
        <v>妻、娘(11歳）、娘(6歳）</v>
      </c>
      <c r="O10" s="21" t="str">
        <f>IF(VLOOKUP(A10,'DB（シナリオ）'!$A$2:$R$217,16,FALSE)="","",VLOOKUP(A10,'DB（シナリオ）'!$A$2:$R$217,16,FALSE))</f>
        <v>全員無事</v>
      </c>
      <c r="P10" s="21" t="str">
        <f>IF(VLOOKUP(A10,'DB（シナリオ）'!$A$2:$R$217,17,FALSE)="","",VLOOKUP(A10,'DB（シナリオ）'!$A$2:$R$217,17,FALSE))</f>
        <v/>
      </c>
      <c r="Q10" s="26" t="str">
        <f>IF(VLOOKUP(A10,'DB（シナリオ）'!$A$2:$R$217,18,FALSE)="","",VLOOKUP(A10,'DB（シナリオ）'!$A$2:$R$217,18,FALSE))</f>
        <v/>
      </c>
    </row>
    <row r="11" spans="1:17" ht="56.25" customHeight="1" x14ac:dyDescent="0.2">
      <c r="A11" s="21">
        <f t="shared" si="0"/>
        <v>110</v>
      </c>
      <c r="B11" s="21" t="str">
        <f>IF(VLOOKUP(A11,'DB（シナリオ）'!$A$2:$R$217,2,FALSE)="","",VLOOKUP(A11,'DB（シナリオ）'!$A$2:$R$217,2,FALSE))</f>
        <v>管理部</v>
      </c>
      <c r="C11" s="22" t="str">
        <f>IF(VLOOKUP(A11,'DB（シナリオ）'!$A$2:$R$217,3,FALSE)="","",VLOOKUP(A11,'DB（シナリオ）'!$A$2:$R$217,3,FALSE))</f>
        <v>人事総務課</v>
      </c>
      <c r="D11" s="21" t="str">
        <f>IF(VLOOKUP(A11,'DB（シナリオ）'!$A$2:$R$217,4,FALSE)="","",VLOOKUP(A11,'DB（シナリオ）'!$A$2:$R$217,4,FALSE))</f>
        <v>人事・総務担当</v>
      </c>
      <c r="E11" s="22" t="str">
        <f>IF(VLOOKUP(A11,'DB（シナリオ）'!$A$2:$R$217,5,FALSE)="","",VLOOKUP(A11,'DB（シナリオ）'!$A$2:$R$217,5,FALSE))</f>
        <v>加藤</v>
      </c>
      <c r="F11" s="22" t="str">
        <f>IF(VLOOKUP(A11,'DB（シナリオ）'!$A$2:$R$217,6,FALSE)="","",VLOOKUP(A11,'DB（シナリオ）'!$A$2:$R$217,6,FALSE))</f>
        <v>男</v>
      </c>
      <c r="G11" s="22">
        <f>IF(VLOOKUP(A11,'DB（シナリオ）'!$A$2:$R$217,7,FALSE)="","",VLOOKUP(A11,'DB（シナリオ）'!$A$2:$R$217,7,FALSE))</f>
        <v>39</v>
      </c>
      <c r="H11" s="45" t="str">
        <f>IF(VLOOKUP(A11,'DB（シナリオ）'!$A$2:$R$217,8,FALSE)="","",VLOOKUP(A11,'DB（シナリオ）'!$A$2:$R$217,8,FALSE))</f>
        <v>在館</v>
      </c>
      <c r="I11" s="21" t="str">
        <f>IF(VLOOKUP(A11,'DB（シナリオ）'!$A$2:$R$217,9,FALSE)="","",VLOOKUP(A11,'DB（シナリオ）'!$A$2:$R$217,9,FALSE))</f>
        <v/>
      </c>
      <c r="J11" s="22" t="str">
        <f>IF(VLOOKUP(A11,'DB（シナリオ）'!$A$2:$R$217,10,FALSE)="","",VLOOKUP(A11,'DB（シナリオ）'!$A$2:$R$217,10,FALSE))</f>
        <v>社内におり、無事</v>
      </c>
      <c r="K11" s="21" t="str">
        <f>IF(VLOOKUP(A11,'DB（シナリオ）'!$A$2:$R$217,11,FALSE)="","",VLOOKUP(A11,'DB（シナリオ）'!$A$2:$R$217,11,FALSE))</f>
        <v>ひがしの市</v>
      </c>
      <c r="L11" s="21" t="str">
        <f>IF(VLOOKUP(A11,'DB（シナリオ）'!$A$2:$R$217,12,FALSE)="","",VLOOKUP(A11,'DB（シナリオ）'!$A$2:$R$217,12,FALSE))</f>
        <v>南北線ミカン駅</v>
      </c>
      <c r="M11" s="21">
        <f>IF(VLOOKUP(A11,'DB（シナリオ）'!$A$2:$R$217,13,FALSE)="","",VLOOKUP(A11,'DB（シナリオ）'!$A$2:$R$217,13,FALSE))</f>
        <v>8</v>
      </c>
      <c r="N11" s="21" t="str">
        <f>IF(VLOOKUP(A11,'DB（シナリオ）'!$A$2:$R$217,15,FALSE)="","",VLOOKUP(A11,'DB（シナリオ）'!$A$2:$R$217,15,FALSE))</f>
        <v>独身、一人暮らし</v>
      </c>
      <c r="O11" s="21" t="str">
        <f>IF(VLOOKUP(A11,'DB（シナリオ）'!$A$2:$R$217,16,FALSE)="","",VLOOKUP(A11,'DB（シナリオ）'!$A$2:$R$217,16,FALSE))</f>
        <v/>
      </c>
      <c r="P11" s="21" t="str">
        <f>IF(VLOOKUP(A11,'DB（シナリオ）'!$A$2:$R$217,17,FALSE)="","",VLOOKUP(A11,'DB（シナリオ）'!$A$2:$R$217,17,FALSE))</f>
        <v/>
      </c>
      <c r="Q11" s="26" t="str">
        <f>IF(VLOOKUP(A11,'DB（シナリオ）'!$A$2:$R$217,18,FALSE)="","",VLOOKUP(A11,'DB（シナリオ）'!$A$2:$R$217,18,FALSE))</f>
        <v/>
      </c>
    </row>
    <row r="12" spans="1:17" ht="56.25" customHeight="1" x14ac:dyDescent="0.2">
      <c r="A12" s="21">
        <f t="shared" si="0"/>
        <v>111</v>
      </c>
      <c r="B12" s="21" t="str">
        <f>IF(VLOOKUP(A12,'DB（シナリオ）'!$A$2:$R$217,2,FALSE)="","",VLOOKUP(A12,'DB（シナリオ）'!$A$2:$R$217,2,FALSE))</f>
        <v>管理部</v>
      </c>
      <c r="C12" s="22" t="str">
        <f>IF(VLOOKUP(A12,'DB（シナリオ）'!$A$2:$R$217,3,FALSE)="","",VLOOKUP(A12,'DB（シナリオ）'!$A$2:$R$217,3,FALSE))</f>
        <v>人事総務課</v>
      </c>
      <c r="D12" s="21" t="str">
        <f>IF(VLOOKUP(A12,'DB（シナリオ）'!$A$2:$R$217,4,FALSE)="","",VLOOKUP(A12,'DB（シナリオ）'!$A$2:$R$217,4,FALSE))</f>
        <v>人事・総務担当</v>
      </c>
      <c r="E12" s="22" t="str">
        <f>IF(VLOOKUP(A12,'DB（シナリオ）'!$A$2:$R$217,5,FALSE)="","",VLOOKUP(A12,'DB（シナリオ）'!$A$2:$R$217,5,FALSE))</f>
        <v>吉田</v>
      </c>
      <c r="F12" s="22" t="str">
        <f>IF(VLOOKUP(A12,'DB（シナリオ）'!$A$2:$R$217,6,FALSE)="","",VLOOKUP(A12,'DB（シナリオ）'!$A$2:$R$217,6,FALSE))</f>
        <v>女</v>
      </c>
      <c r="G12" s="22">
        <f>IF(VLOOKUP(A12,'DB（シナリオ）'!$A$2:$R$217,7,FALSE)="","",VLOOKUP(A12,'DB（シナリオ）'!$A$2:$R$217,7,FALSE))</f>
        <v>35</v>
      </c>
      <c r="H12" s="45" t="str">
        <f>IF(VLOOKUP(A12,'DB（シナリオ）'!$A$2:$R$217,8,FALSE)="","",VLOOKUP(A12,'DB（シナリオ）'!$A$2:$R$217,8,FALSE))</f>
        <v>在館</v>
      </c>
      <c r="I12" s="21" t="str">
        <f>IF(VLOOKUP(A12,'DB（シナリオ）'!$A$2:$R$217,9,FALSE)="","",VLOOKUP(A12,'DB（シナリオ）'!$A$2:$R$217,9,FALSE))</f>
        <v/>
      </c>
      <c r="J12" s="22" t="str">
        <f>IF(VLOOKUP(A12,'DB（シナリオ）'!$A$2:$R$217,10,FALSE)="","",VLOOKUP(A12,'DB（シナリオ）'!$A$2:$R$217,10,FALSE))</f>
        <v>社内におり、無事</v>
      </c>
      <c r="K12" s="21" t="str">
        <f>IF(VLOOKUP(A12,'DB（シナリオ）'!$A$2:$R$217,11,FALSE)="","",VLOOKUP(A12,'DB（シナリオ）'!$A$2:$R$217,11,FALSE))</f>
        <v>ひがしの市</v>
      </c>
      <c r="L12" s="21" t="str">
        <f>IF(VLOOKUP(A12,'DB（シナリオ）'!$A$2:$R$217,12,FALSE)="","",VLOOKUP(A12,'DB（シナリオ）'!$A$2:$R$217,12,FALSE))</f>
        <v>南北線イチゴ駅</v>
      </c>
      <c r="M12" s="21">
        <f>IF(VLOOKUP(A12,'DB（シナリオ）'!$A$2:$R$217,13,FALSE)="","",VLOOKUP(A12,'DB（シナリオ）'!$A$2:$R$217,13,FALSE))</f>
        <v>5</v>
      </c>
      <c r="N12" s="21" t="str">
        <f>IF(VLOOKUP(A12,'DB（シナリオ）'!$A$2:$R$217,15,FALSE)="","",VLOOKUP(A12,'DB（シナリオ）'!$A$2:$R$217,15,FALSE))</f>
        <v>夫、娘(4歳）</v>
      </c>
      <c r="O12" s="21" t="str">
        <f>IF(VLOOKUP(A12,'DB（シナリオ）'!$A$2:$R$217,16,FALSE)="","",VLOOKUP(A12,'DB（シナリオ）'!$A$2:$R$217,16,FALSE))</f>
        <v>夫：出張先の北海道で無事、娘：保育園で負傷（割れたガラスで裂傷）</v>
      </c>
      <c r="P12" s="21" t="str">
        <f>IF(VLOOKUP(A12,'DB（シナリオ）'!$A$2:$R$217,17,FALSE)="","",VLOOKUP(A12,'DB（シナリオ）'!$A$2:$R$217,17,FALSE))</f>
        <v/>
      </c>
      <c r="Q12" s="26" t="str">
        <f>IF(VLOOKUP(A12,'DB（シナリオ）'!$A$2:$R$217,18,FALSE)="","",VLOOKUP(A12,'DB（シナリオ）'!$A$2:$R$217,18,FALSE))</f>
        <v/>
      </c>
    </row>
    <row r="13" spans="1:17" ht="56.25" customHeight="1" x14ac:dyDescent="0.2">
      <c r="A13" s="21">
        <f t="shared" si="0"/>
        <v>112</v>
      </c>
      <c r="B13" s="21" t="str">
        <f>IF(VLOOKUP(A13,'DB（シナリオ）'!$A$2:$R$217,2,FALSE)="","",VLOOKUP(A13,'DB（シナリオ）'!$A$2:$R$217,2,FALSE))</f>
        <v>管理部</v>
      </c>
      <c r="C13" s="22" t="str">
        <f>IF(VLOOKUP(A13,'DB（シナリオ）'!$A$2:$R$217,3,FALSE)="","",VLOOKUP(A13,'DB（シナリオ）'!$A$2:$R$217,3,FALSE))</f>
        <v>人事総務課</v>
      </c>
      <c r="D13" s="21" t="str">
        <f>IF(VLOOKUP(A13,'DB（シナリオ）'!$A$2:$R$217,4,FALSE)="","",VLOOKUP(A13,'DB（シナリオ）'!$A$2:$R$217,4,FALSE))</f>
        <v>人事・総務担当</v>
      </c>
      <c r="E13" s="22" t="str">
        <f>IF(VLOOKUP(A13,'DB（シナリオ）'!$A$2:$R$217,5,FALSE)="","",VLOOKUP(A13,'DB（シナリオ）'!$A$2:$R$217,5,FALSE))</f>
        <v>山田</v>
      </c>
      <c r="F13" s="22" t="str">
        <f>IF(VLOOKUP(A13,'DB（シナリオ）'!$A$2:$R$217,6,FALSE)="","",VLOOKUP(A13,'DB（シナリオ）'!$A$2:$R$217,6,FALSE))</f>
        <v>男</v>
      </c>
      <c r="G13" s="22">
        <f>IF(VLOOKUP(A13,'DB（シナリオ）'!$A$2:$R$217,7,FALSE)="","",VLOOKUP(A13,'DB（シナリオ）'!$A$2:$R$217,7,FALSE))</f>
        <v>39</v>
      </c>
      <c r="H13" s="45" t="str">
        <f>IF(VLOOKUP(A13,'DB（シナリオ）'!$A$2:$R$217,8,FALSE)="","",VLOOKUP(A13,'DB（シナリオ）'!$A$2:$R$217,8,FALSE))</f>
        <v>在館</v>
      </c>
      <c r="I13" s="21" t="str">
        <f>IF(VLOOKUP(A13,'DB（シナリオ）'!$A$2:$R$217,9,FALSE)="","",VLOOKUP(A13,'DB（シナリオ）'!$A$2:$R$217,9,FALSE))</f>
        <v/>
      </c>
      <c r="J13" s="22" t="str">
        <f>IF(VLOOKUP(A13,'DB（シナリオ）'!$A$2:$R$217,10,FALSE)="","",VLOOKUP(A13,'DB（シナリオ）'!$A$2:$R$217,10,FALSE))</f>
        <v>社内におり、無事</v>
      </c>
      <c r="K13" s="21" t="str">
        <f>IF(VLOOKUP(A13,'DB（シナリオ）'!$A$2:$R$217,11,FALSE)="","",VLOOKUP(A13,'DB（シナリオ）'!$A$2:$R$217,11,FALSE))</f>
        <v>ひがしの市</v>
      </c>
      <c r="L13" s="21" t="str">
        <f>IF(VLOOKUP(A13,'DB（シナリオ）'!$A$2:$R$217,12,FALSE)="","",VLOOKUP(A13,'DB（シナリオ）'!$A$2:$R$217,12,FALSE))</f>
        <v>東西線クマ駅</v>
      </c>
      <c r="M13" s="21">
        <f>IF(VLOOKUP(A13,'DB（シナリオ）'!$A$2:$R$217,13,FALSE)="","",VLOOKUP(A13,'DB（シナリオ）'!$A$2:$R$217,13,FALSE))</f>
        <v>22</v>
      </c>
      <c r="N13" s="21" t="str">
        <f>IF(VLOOKUP(A13,'DB（シナリオ）'!$A$2:$R$217,15,FALSE)="","",VLOOKUP(A13,'DB（シナリオ）'!$A$2:$R$217,15,FALSE))</f>
        <v>妻、娘（14歳）、息子(10歳）</v>
      </c>
      <c r="O13" s="21" t="str">
        <f>IF(VLOOKUP(A13,'DB（シナリオ）'!$A$2:$R$217,16,FALSE)="","",VLOOKUP(A13,'DB（シナリオ）'!$A$2:$R$217,16,FALSE))</f>
        <v>全員無事</v>
      </c>
      <c r="P13" s="21" t="str">
        <f>IF(VLOOKUP(A13,'DB（シナリオ）'!$A$2:$R$217,17,FALSE)="","",VLOOKUP(A13,'DB（シナリオ）'!$A$2:$R$217,17,FALSE))</f>
        <v/>
      </c>
      <c r="Q13" s="26" t="str">
        <f>IF(VLOOKUP(A13,'DB（シナリオ）'!$A$2:$R$217,18,FALSE)="","",VLOOKUP(A13,'DB（シナリオ）'!$A$2:$R$217,18,FALSE))</f>
        <v/>
      </c>
    </row>
    <row r="14" spans="1:17" ht="56.25" customHeight="1" x14ac:dyDescent="0.2">
      <c r="A14" s="21">
        <f t="shared" si="0"/>
        <v>113</v>
      </c>
      <c r="B14" s="21" t="str">
        <f>IF(VLOOKUP(A14,'DB（シナリオ）'!$A$2:$R$217,2,FALSE)="","",VLOOKUP(A14,'DB（シナリオ）'!$A$2:$R$217,2,FALSE))</f>
        <v>管理部</v>
      </c>
      <c r="C14" s="22" t="str">
        <f>IF(VLOOKUP(A14,'DB（シナリオ）'!$A$2:$R$217,3,FALSE)="","",VLOOKUP(A14,'DB（シナリオ）'!$A$2:$R$217,3,FALSE))</f>
        <v>人事総務課</v>
      </c>
      <c r="D14" s="21" t="str">
        <f>IF(VLOOKUP(A14,'DB（シナリオ）'!$A$2:$R$217,4,FALSE)="","",VLOOKUP(A14,'DB（シナリオ）'!$A$2:$R$217,4,FALSE))</f>
        <v>人事・総務担当</v>
      </c>
      <c r="E14" s="22" t="str">
        <f>IF(VLOOKUP(A14,'DB（シナリオ）'!$A$2:$R$217,5,FALSE)="","",VLOOKUP(A14,'DB（シナリオ）'!$A$2:$R$217,5,FALSE))</f>
        <v>佐々木</v>
      </c>
      <c r="F14" s="22" t="str">
        <f>IF(VLOOKUP(A14,'DB（シナリオ）'!$A$2:$R$217,6,FALSE)="","",VLOOKUP(A14,'DB（シナリオ）'!$A$2:$R$217,6,FALSE))</f>
        <v>女</v>
      </c>
      <c r="G14" s="22">
        <f>IF(VLOOKUP(A14,'DB（シナリオ）'!$A$2:$R$217,7,FALSE)="","",VLOOKUP(A14,'DB（シナリオ）'!$A$2:$R$217,7,FALSE))</f>
        <v>26</v>
      </c>
      <c r="H14" s="45" t="str">
        <f>IF(VLOOKUP(A14,'DB（シナリオ）'!$A$2:$R$217,8,FALSE)="","",VLOOKUP(A14,'DB（シナリオ）'!$A$2:$R$217,8,FALSE))</f>
        <v>在館</v>
      </c>
      <c r="I14" s="21" t="str">
        <f>IF(VLOOKUP(A14,'DB（シナリオ）'!$A$2:$R$217,9,FALSE)="","",VLOOKUP(A14,'DB（シナリオ）'!$A$2:$R$217,9,FALSE))</f>
        <v/>
      </c>
      <c r="J14" s="22" t="str">
        <f>IF(VLOOKUP(A14,'DB（シナリオ）'!$A$2:$R$217,10,FALSE)="","",VLOOKUP(A14,'DB（シナリオ）'!$A$2:$R$217,10,FALSE))</f>
        <v>社内におり、無事</v>
      </c>
      <c r="K14" s="21" t="str">
        <f>IF(VLOOKUP(A14,'DB（シナリオ）'!$A$2:$R$217,11,FALSE)="","",VLOOKUP(A14,'DB（シナリオ）'!$A$2:$R$217,11,FALSE))</f>
        <v>ひがしの市</v>
      </c>
      <c r="L14" s="21" t="str">
        <f>IF(VLOOKUP(A14,'DB（シナリオ）'!$A$2:$R$217,12,FALSE)="","",VLOOKUP(A14,'DB（シナリオ）'!$A$2:$R$217,12,FALSE))</f>
        <v>南北線あじ駅</v>
      </c>
      <c r="M14" s="21">
        <f>IF(VLOOKUP(A14,'DB（シナリオ）'!$A$2:$R$217,13,FALSE)="","",VLOOKUP(A14,'DB（シナリオ）'!$A$2:$R$217,13,FALSE))</f>
        <v>5</v>
      </c>
      <c r="N14" s="21" t="str">
        <f>IF(VLOOKUP(A14,'DB（シナリオ）'!$A$2:$R$217,15,FALSE)="","",VLOOKUP(A14,'DB（シナリオ）'!$A$2:$R$217,15,FALSE))</f>
        <v>独身、一人暮らし</v>
      </c>
      <c r="O14" s="21" t="str">
        <f>IF(VLOOKUP(A14,'DB（シナリオ）'!$A$2:$R$217,16,FALSE)="","",VLOOKUP(A14,'DB（シナリオ）'!$A$2:$R$217,16,FALSE))</f>
        <v/>
      </c>
      <c r="P14" s="21" t="str">
        <f>IF(VLOOKUP(A14,'DB（シナリオ）'!$A$2:$R$217,17,FALSE)="","",VLOOKUP(A14,'DB（シナリオ）'!$A$2:$R$217,17,FALSE))</f>
        <v/>
      </c>
      <c r="Q14" s="26" t="str">
        <f>IF(VLOOKUP(A14,'DB（シナリオ）'!$A$2:$R$217,18,FALSE)="","",VLOOKUP(A14,'DB（シナリオ）'!$A$2:$R$217,18,FALSE))</f>
        <v/>
      </c>
    </row>
    <row r="15" spans="1:17" ht="56.25" customHeight="1" x14ac:dyDescent="0.2">
      <c r="A15" s="21">
        <f t="shared" si="0"/>
        <v>114</v>
      </c>
      <c r="B15" s="21" t="str">
        <f>IF(VLOOKUP(A15,'DB（シナリオ）'!$A$2:$R$217,2,FALSE)="","",VLOOKUP(A15,'DB（シナリオ）'!$A$2:$R$217,2,FALSE))</f>
        <v>管理部</v>
      </c>
      <c r="C15" s="22" t="str">
        <f>IF(VLOOKUP(A15,'DB（シナリオ）'!$A$2:$R$217,3,FALSE)="","",VLOOKUP(A15,'DB（シナリオ）'!$A$2:$R$217,3,FALSE))</f>
        <v>人事総務課</v>
      </c>
      <c r="D15" s="21" t="str">
        <f>IF(VLOOKUP(A15,'DB（シナリオ）'!$A$2:$R$217,4,FALSE)="","",VLOOKUP(A15,'DB（シナリオ）'!$A$2:$R$217,4,FALSE))</f>
        <v>人事・総務担当</v>
      </c>
      <c r="E15" s="22" t="str">
        <f>IF(VLOOKUP(A15,'DB（シナリオ）'!$A$2:$R$217,5,FALSE)="","",VLOOKUP(A15,'DB（シナリオ）'!$A$2:$R$217,5,FALSE))</f>
        <v>山口</v>
      </c>
      <c r="F15" s="22" t="str">
        <f>IF(VLOOKUP(A15,'DB（シナリオ）'!$A$2:$R$217,6,FALSE)="","",VLOOKUP(A15,'DB（シナリオ）'!$A$2:$R$217,6,FALSE))</f>
        <v>女</v>
      </c>
      <c r="G15" s="22">
        <f>IF(VLOOKUP(A15,'DB（シナリオ）'!$A$2:$R$217,7,FALSE)="","",VLOOKUP(A15,'DB（シナリオ）'!$A$2:$R$217,7,FALSE))</f>
        <v>27</v>
      </c>
      <c r="H15" s="45" t="str">
        <f>IF(VLOOKUP(A15,'DB（シナリオ）'!$A$2:$R$217,8,FALSE)="","",VLOOKUP(A15,'DB（シナリオ）'!$A$2:$R$217,8,FALSE))</f>
        <v>在館</v>
      </c>
      <c r="I15" s="21" t="str">
        <f>IF(VLOOKUP(A15,'DB（シナリオ）'!$A$2:$R$217,9,FALSE)="","",VLOOKUP(A15,'DB（シナリオ）'!$A$2:$R$217,9,FALSE))</f>
        <v/>
      </c>
      <c r="J15" s="22" t="str">
        <f>IF(VLOOKUP(A15,'DB（シナリオ）'!$A$2:$R$217,10,FALSE)="","",VLOOKUP(A15,'DB（シナリオ）'!$A$2:$R$217,10,FALSE))</f>
        <v>社内におり、無事。ただし、朝から体調不良を訴えている。</v>
      </c>
      <c r="K15" s="21" t="str">
        <f>IF(VLOOKUP(A15,'DB（シナリオ）'!$A$2:$R$217,11,FALSE)="","",VLOOKUP(A15,'DB（シナリオ）'!$A$2:$R$217,11,FALSE))</f>
        <v>ひがしの市</v>
      </c>
      <c r="L15" s="21" t="str">
        <f>IF(VLOOKUP(A15,'DB（シナリオ）'!$A$2:$R$217,12,FALSE)="","",VLOOKUP(A15,'DB（シナリオ）'!$A$2:$R$217,12,FALSE))</f>
        <v>南北線メロン駅</v>
      </c>
      <c r="M15" s="21">
        <f>IF(VLOOKUP(A15,'DB（シナリオ）'!$A$2:$R$217,13,FALSE)="","",VLOOKUP(A15,'DB（シナリオ）'!$A$2:$R$217,13,FALSE))</f>
        <v>15</v>
      </c>
      <c r="N15" s="21" t="str">
        <f>IF(VLOOKUP(A15,'DB（シナリオ）'!$A$2:$R$217,15,FALSE)="","",VLOOKUP(A15,'DB（シナリオ）'!$A$2:$R$217,15,FALSE))</f>
        <v>夫</v>
      </c>
      <c r="O15" s="21" t="str">
        <f>IF(VLOOKUP(A15,'DB（シナリオ）'!$A$2:$R$217,16,FALSE)="","",VLOOKUP(A15,'DB（シナリオ）'!$A$2:$R$217,16,FALSE))</f>
        <v>無事</v>
      </c>
      <c r="P15" s="21" t="str">
        <f>IF(VLOOKUP(A15,'DB（シナリオ）'!$A$2:$R$217,17,FALSE)="","",VLOOKUP(A15,'DB（シナリオ）'!$A$2:$R$217,17,FALSE))</f>
        <v/>
      </c>
      <c r="Q15" s="26" t="str">
        <f>IF(VLOOKUP(A15,'DB（シナリオ）'!$A$2:$R$217,18,FALSE)="","",VLOOKUP(A15,'DB（シナリオ）'!$A$2:$R$217,18,FALSE))</f>
        <v>初期妊娠の兆候がある。</v>
      </c>
    </row>
    <row r="16" spans="1:17" ht="56.25" customHeight="1" x14ac:dyDescent="0.2">
      <c r="A16" s="21">
        <f t="shared" si="0"/>
        <v>115</v>
      </c>
      <c r="B16" s="21" t="str">
        <f>IF(VLOOKUP(A16,'DB（シナリオ）'!$A$2:$R$217,2,FALSE)="","",VLOOKUP(A16,'DB（シナリオ）'!$A$2:$R$217,2,FALSE))</f>
        <v>管理部</v>
      </c>
      <c r="C16" s="22" t="str">
        <f>IF(VLOOKUP(A16,'DB（シナリオ）'!$A$2:$R$217,3,FALSE)="","",VLOOKUP(A16,'DB（シナリオ）'!$A$2:$R$217,3,FALSE))</f>
        <v>人事総務課</v>
      </c>
      <c r="D16" s="21" t="str">
        <f>IF(VLOOKUP(A16,'DB（シナリオ）'!$A$2:$R$217,4,FALSE)="","",VLOOKUP(A16,'DB（シナリオ）'!$A$2:$R$217,4,FALSE))</f>
        <v>人事・総務担当</v>
      </c>
      <c r="E16" s="22" t="str">
        <f>IF(VLOOKUP(A16,'DB（シナリオ）'!$A$2:$R$217,5,FALSE)="","",VLOOKUP(A16,'DB（シナリオ）'!$A$2:$R$217,5,FALSE))</f>
        <v>松本</v>
      </c>
      <c r="F16" s="22" t="str">
        <f>IF(VLOOKUP(A16,'DB（シナリオ）'!$A$2:$R$217,6,FALSE)="","",VLOOKUP(A16,'DB（シナリオ）'!$A$2:$R$217,6,FALSE))</f>
        <v>女</v>
      </c>
      <c r="G16" s="22">
        <f>IF(VLOOKUP(A16,'DB（シナリオ）'!$A$2:$R$217,7,FALSE)="","",VLOOKUP(A16,'DB（シナリオ）'!$A$2:$R$217,7,FALSE))</f>
        <v>29</v>
      </c>
      <c r="H16" s="45" t="s">
        <v>1689</v>
      </c>
      <c r="I16" s="21" t="str">
        <f>IF(VLOOKUP(A16,'DB（シナリオ）'!$A$2:$R$217,9,FALSE)="","",VLOOKUP(A16,'DB（シナリオ）'!$A$2:$R$217,9,FALSE))</f>
        <v/>
      </c>
      <c r="J16" s="22" t="s">
        <v>1691</v>
      </c>
      <c r="K16" s="21" t="str">
        <f>IF(VLOOKUP(A16,'DB（シナリオ）'!$A$2:$R$217,11,FALSE)="","",VLOOKUP(A16,'DB（シナリオ）'!$A$2:$R$217,11,FALSE))</f>
        <v>ひがしの市</v>
      </c>
      <c r="L16" s="21" t="str">
        <f>IF(VLOOKUP(A16,'DB（シナリオ）'!$A$2:$R$217,12,FALSE)="","",VLOOKUP(A16,'DB（シナリオ）'!$A$2:$R$217,12,FALSE))</f>
        <v>東西線ウサギ駅</v>
      </c>
      <c r="M16" s="21">
        <f>IF(VLOOKUP(A16,'DB（シナリオ）'!$A$2:$R$217,13,FALSE)="","",VLOOKUP(A16,'DB（シナリオ）'!$A$2:$R$217,13,FALSE))</f>
        <v>10</v>
      </c>
      <c r="N16" s="21" t="str">
        <f>IF(VLOOKUP(A16,'DB（シナリオ）'!$A$2:$R$217,15,FALSE)="","",VLOOKUP(A16,'DB（シナリオ）'!$A$2:$R$217,15,FALSE))</f>
        <v>独身、一人暮らし</v>
      </c>
      <c r="O16" s="21" t="str">
        <f>IF(VLOOKUP(A16,'DB（シナリオ）'!$A$2:$R$217,16,FALSE)="","",VLOOKUP(A16,'DB（シナリオ）'!$A$2:$R$217,16,FALSE))</f>
        <v/>
      </c>
      <c r="P16" s="21" t="str">
        <f>IF(VLOOKUP(A16,'DB（シナリオ）'!$A$2:$R$217,17,FALSE)="","",VLOOKUP(A16,'DB（シナリオ）'!$A$2:$R$217,17,FALSE))</f>
        <v/>
      </c>
      <c r="Q16" s="26" t="str">
        <f>IF(VLOOKUP(A16,'DB（シナリオ）'!$A$2:$R$217,18,FALSE)="","",VLOOKUP(A16,'DB（シナリオ）'!$A$2:$R$217,18,FALSE))</f>
        <v/>
      </c>
    </row>
    <row r="17" spans="1:17" ht="56.25" customHeight="1" x14ac:dyDescent="0.2">
      <c r="A17" s="21">
        <f t="shared" si="0"/>
        <v>116</v>
      </c>
      <c r="B17" s="21" t="str">
        <f>IF(VLOOKUP(A17,'DB（シナリオ）'!$A$2:$R$217,2,FALSE)="","",VLOOKUP(A17,'DB（シナリオ）'!$A$2:$R$217,2,FALSE))</f>
        <v>管理部</v>
      </c>
      <c r="C17" s="22" t="str">
        <f>IF(VLOOKUP(A17,'DB（シナリオ）'!$A$2:$R$217,3,FALSE)="","",VLOOKUP(A17,'DB（シナリオ）'!$A$2:$R$217,3,FALSE))</f>
        <v>人事総務課</v>
      </c>
      <c r="D17" s="21" t="str">
        <f>IF(VLOOKUP(A17,'DB（シナリオ）'!$A$2:$R$217,4,FALSE)="","",VLOOKUP(A17,'DB（シナリオ）'!$A$2:$R$217,4,FALSE))</f>
        <v>人事・総務担当</v>
      </c>
      <c r="E17" s="22" t="str">
        <f>IF(VLOOKUP(A17,'DB（シナリオ）'!$A$2:$R$217,5,FALSE)="","",VLOOKUP(A17,'DB（シナリオ）'!$A$2:$R$217,5,FALSE))</f>
        <v>井上</v>
      </c>
      <c r="F17" s="22" t="str">
        <f>IF(VLOOKUP(A17,'DB（シナリオ）'!$A$2:$R$217,6,FALSE)="","",VLOOKUP(A17,'DB（シナリオ）'!$A$2:$R$217,6,FALSE))</f>
        <v>女</v>
      </c>
      <c r="G17" s="22">
        <f>IF(VLOOKUP(A17,'DB（シナリオ）'!$A$2:$R$217,7,FALSE)="","",VLOOKUP(A17,'DB（シナリオ）'!$A$2:$R$217,7,FALSE))</f>
        <v>32</v>
      </c>
      <c r="H17" s="45" t="str">
        <f>IF(VLOOKUP(A17,'DB（シナリオ）'!$A$2:$R$217,8,FALSE)="","",VLOOKUP(A17,'DB（シナリオ）'!$A$2:$R$217,8,FALSE))</f>
        <v>外出中</v>
      </c>
      <c r="I17" s="21" t="str">
        <f>IF(VLOOKUP(A17,'DB（シナリオ）'!$A$2:$R$217,9,FALSE)="","",VLOOKUP(A17,'DB（シナリオ）'!$A$2:$R$217,9,FALSE))</f>
        <v/>
      </c>
      <c r="J17" s="22" t="str">
        <f>IF(VLOOKUP(A17,'DB（シナリオ）'!$A$2:$R$217,10,FALSE)="","",VLOOKUP(A17,'DB（シナリオ）'!$A$2:$R$217,10,FALSE))</f>
        <v>近所の文具店で被災。無事</v>
      </c>
      <c r="K17" s="21" t="str">
        <f>IF(VLOOKUP(A17,'DB（シナリオ）'!$A$2:$R$217,11,FALSE)="","",VLOOKUP(A17,'DB（シナリオ）'!$A$2:$R$217,11,FALSE))</f>
        <v>にしやま市</v>
      </c>
      <c r="L17" s="21" t="str">
        <f>IF(VLOOKUP(A17,'DB（シナリオ）'!$A$2:$R$217,12,FALSE)="","",VLOOKUP(A17,'DB（シナリオ）'!$A$2:$R$217,12,FALSE))</f>
        <v>東西線てんとう駅</v>
      </c>
      <c r="M17" s="21">
        <f>IF(VLOOKUP(A17,'DB（シナリオ）'!$A$2:$R$217,13,FALSE)="","",VLOOKUP(A17,'DB（シナリオ）'!$A$2:$R$217,13,FALSE))</f>
        <v>10</v>
      </c>
      <c r="N17" s="21" t="str">
        <f>IF(VLOOKUP(A17,'DB（シナリオ）'!$A$2:$R$217,15,FALSE)="","",VLOOKUP(A17,'DB（シナリオ）'!$A$2:$R$217,15,FALSE))</f>
        <v>夫</v>
      </c>
      <c r="O17" s="21" t="str">
        <f>IF(VLOOKUP(A17,'DB（シナリオ）'!$A$2:$R$217,16,FALSE)="","",VLOOKUP(A17,'DB（シナリオ）'!$A$2:$R$217,16,FALSE))</f>
        <v>無事</v>
      </c>
      <c r="P17" s="21" t="str">
        <f>IF(VLOOKUP(A17,'DB（シナリオ）'!$A$2:$R$217,17,FALSE)="","",VLOOKUP(A17,'DB（シナリオ）'!$A$2:$R$217,17,FALSE))</f>
        <v/>
      </c>
      <c r="Q17" s="26" t="str">
        <f>IF(VLOOKUP(A17,'DB（シナリオ）'!$A$2:$R$217,18,FALSE)="","",VLOOKUP(A17,'DB（シナリオ）'!$A$2:$R$217,18,FALSE))</f>
        <v/>
      </c>
    </row>
    <row r="18" spans="1:17" ht="56.25" customHeight="1" x14ac:dyDescent="0.2">
      <c r="A18" s="21">
        <f t="shared" si="0"/>
        <v>117</v>
      </c>
      <c r="B18" s="21" t="str">
        <f>IF(VLOOKUP(A18,'DB（シナリオ）'!$A$2:$R$217,2,FALSE)="","",VLOOKUP(A18,'DB（シナリオ）'!$A$2:$R$217,2,FALSE))</f>
        <v>管理部</v>
      </c>
      <c r="C18" s="22" t="str">
        <f>IF(VLOOKUP(A18,'DB（シナリオ）'!$A$2:$R$217,3,FALSE)="","",VLOOKUP(A18,'DB（シナリオ）'!$A$2:$R$217,3,FALSE))</f>
        <v>人事総務課</v>
      </c>
      <c r="D18" s="21" t="str">
        <f>IF(VLOOKUP(A18,'DB（シナリオ）'!$A$2:$R$217,4,FALSE)="","",VLOOKUP(A18,'DB（シナリオ）'!$A$2:$R$217,4,FALSE))</f>
        <v>派遣社員</v>
      </c>
      <c r="E18" s="22" t="str">
        <f>IF(VLOOKUP(A18,'DB（シナリオ）'!$A$2:$R$217,5,FALSE)="","",VLOOKUP(A18,'DB（シナリオ）'!$A$2:$R$217,5,FALSE))</f>
        <v>斎藤</v>
      </c>
      <c r="F18" s="22" t="str">
        <f>IF(VLOOKUP(A18,'DB（シナリオ）'!$A$2:$R$217,6,FALSE)="","",VLOOKUP(A18,'DB（シナリオ）'!$A$2:$R$217,6,FALSE))</f>
        <v>女</v>
      </c>
      <c r="G18" s="22">
        <f>IF(VLOOKUP(A18,'DB（シナリオ）'!$A$2:$R$217,7,FALSE)="","",VLOOKUP(A18,'DB（シナリオ）'!$A$2:$R$217,7,FALSE))</f>
        <v>29</v>
      </c>
      <c r="H18" s="45" t="s">
        <v>1689</v>
      </c>
      <c r="I18" s="21" t="str">
        <f>IF(VLOOKUP(A18,'DB（シナリオ）'!$A$2:$R$217,9,FALSE)="","",VLOOKUP(A18,'DB（シナリオ）'!$A$2:$R$217,9,FALSE))</f>
        <v/>
      </c>
      <c r="J18" s="22" t="s">
        <v>1691</v>
      </c>
      <c r="K18" s="21" t="str">
        <f>IF(VLOOKUP(A18,'DB（シナリオ）'!$A$2:$R$217,11,FALSE)="","",VLOOKUP(A18,'DB（シナリオ）'!$A$2:$R$217,11,FALSE))</f>
        <v>ひがしの市</v>
      </c>
      <c r="L18" s="21" t="str">
        <f>IF(VLOOKUP(A18,'DB（シナリオ）'!$A$2:$R$217,12,FALSE)="","",VLOOKUP(A18,'DB（シナリオ）'!$A$2:$R$217,12,FALSE))</f>
        <v>南北線たい駅</v>
      </c>
      <c r="M18" s="21">
        <f>IF(VLOOKUP(A18,'DB（シナリオ）'!$A$2:$R$217,13,FALSE)="","",VLOOKUP(A18,'DB（シナリオ）'!$A$2:$R$217,13,FALSE))</f>
        <v>7</v>
      </c>
      <c r="N18" s="21" t="str">
        <f>IF(VLOOKUP(A18,'DB（シナリオ）'!$A$2:$R$217,15,FALSE)="","",VLOOKUP(A18,'DB（シナリオ）'!$A$2:$R$217,15,FALSE))</f>
        <v>夫</v>
      </c>
      <c r="O18" s="21" t="str">
        <f>IF(VLOOKUP(A18,'DB（シナリオ）'!$A$2:$R$217,16,FALSE)="","",VLOOKUP(A18,'DB（シナリオ）'!$A$2:$R$217,16,FALSE))</f>
        <v>無事</v>
      </c>
      <c r="P18" s="21" t="str">
        <f>IF(VLOOKUP(A18,'DB（シナリオ）'!$A$2:$R$217,17,FALSE)="","",VLOOKUP(A18,'DB（シナリオ）'!$A$2:$R$217,17,FALSE))</f>
        <v/>
      </c>
      <c r="Q18" s="26" t="str">
        <f>IF(VLOOKUP(A18,'DB（シナリオ）'!$A$2:$R$217,18,FALSE)="","",VLOOKUP(A18,'DB（シナリオ）'!$A$2:$R$217,18,FALSE))</f>
        <v/>
      </c>
    </row>
    <row r="19" spans="1:17" ht="56.25" customHeight="1" x14ac:dyDescent="0.2">
      <c r="A19" s="21">
        <f t="shared" si="0"/>
        <v>118</v>
      </c>
      <c r="B19" s="21" t="str">
        <f>IF(VLOOKUP(A19,'DB（シナリオ）'!$A$2:$R$217,2,FALSE)="","",VLOOKUP(A19,'DB（シナリオ）'!$A$2:$R$217,2,FALSE))</f>
        <v>管理部</v>
      </c>
      <c r="C19" s="22" t="str">
        <f>IF(VLOOKUP(A19,'DB（シナリオ）'!$A$2:$R$217,3,FALSE)="","",VLOOKUP(A19,'DB（シナリオ）'!$A$2:$R$217,3,FALSE))</f>
        <v>人事総務課</v>
      </c>
      <c r="D19" s="21" t="str">
        <f>IF(VLOOKUP(A19,'DB（シナリオ）'!$A$2:$R$217,4,FALSE)="","",VLOOKUP(A19,'DB（シナリオ）'!$A$2:$R$217,4,FALSE))</f>
        <v>派遣社員</v>
      </c>
      <c r="E19" s="22" t="str">
        <f>IF(VLOOKUP(A19,'DB（シナリオ）'!$A$2:$R$217,5,FALSE)="","",VLOOKUP(A19,'DB（シナリオ）'!$A$2:$R$217,5,FALSE))</f>
        <v>木村</v>
      </c>
      <c r="F19" s="22" t="str">
        <f>IF(VLOOKUP(A19,'DB（シナリオ）'!$A$2:$R$217,6,FALSE)="","",VLOOKUP(A19,'DB（シナリオ）'!$A$2:$R$217,6,FALSE))</f>
        <v>女</v>
      </c>
      <c r="G19" s="22">
        <f>IF(VLOOKUP(A19,'DB（シナリオ）'!$A$2:$R$217,7,FALSE)="","",VLOOKUP(A19,'DB（シナリオ）'!$A$2:$R$217,7,FALSE))</f>
        <v>38</v>
      </c>
      <c r="H19" s="45" t="s">
        <v>1689</v>
      </c>
      <c r="I19" s="21" t="str">
        <f>IF(VLOOKUP(A19,'DB（シナリオ）'!$A$2:$R$217,9,FALSE)="","",VLOOKUP(A19,'DB（シナリオ）'!$A$2:$R$217,9,FALSE))</f>
        <v/>
      </c>
      <c r="J19" s="22" t="s">
        <v>1692</v>
      </c>
      <c r="K19" s="21" t="str">
        <f>IF(VLOOKUP(A19,'DB（シナリオ）'!$A$2:$R$217,11,FALSE)="","",VLOOKUP(A19,'DB（シナリオ）'!$A$2:$R$217,11,FALSE))</f>
        <v>はまべ市</v>
      </c>
      <c r="L19" s="21" t="str">
        <f>IF(VLOOKUP(A19,'DB（シナリオ）'!$A$2:$R$217,12,FALSE)="","",VLOOKUP(A19,'DB（シナリオ）'!$A$2:$R$217,12,FALSE))</f>
        <v>東西線かぶと駅</v>
      </c>
      <c r="M19" s="21">
        <f>IF(VLOOKUP(A19,'DB（シナリオ）'!$A$2:$R$217,13,FALSE)="","",VLOOKUP(A19,'DB（シナリオ）'!$A$2:$R$217,13,FALSE))</f>
        <v>30</v>
      </c>
      <c r="N19" s="21" t="str">
        <f>IF(VLOOKUP(A19,'DB（シナリオ）'!$A$2:$R$217,15,FALSE)="","",VLOOKUP(A19,'DB（シナリオ）'!$A$2:$R$217,15,FALSE))</f>
        <v>独身、父(79)と同居</v>
      </c>
      <c r="O19" s="21" t="str">
        <f>IF(VLOOKUP(A19,'DB（シナリオ）'!$A$2:$R$217,16,FALSE)="","",VLOOKUP(A19,'DB（シナリオ）'!$A$2:$R$217,16,FALSE))</f>
        <v>全員無事</v>
      </c>
      <c r="P19" s="21" t="str">
        <f>IF(VLOOKUP(A19,'DB（シナリオ）'!$A$2:$R$217,17,FALSE)="","",VLOOKUP(A19,'DB（シナリオ）'!$A$2:$R$217,17,FALSE))</f>
        <v/>
      </c>
      <c r="Q19" s="26" t="str">
        <f>IF(VLOOKUP(A19,'DB（シナリオ）'!$A$2:$R$217,18,FALSE)="","",VLOOKUP(A19,'DB（シナリオ）'!$A$2:$R$217,18,FALSE))</f>
        <v/>
      </c>
    </row>
    <row r="20" spans="1:17" ht="56.25" customHeight="1" x14ac:dyDescent="0.2">
      <c r="A20" s="21">
        <f t="shared" si="0"/>
        <v>119</v>
      </c>
      <c r="B20" s="21" t="str">
        <f>IF(VLOOKUP(A20,'DB（シナリオ）'!$A$2:$R$217,2,FALSE)="","",VLOOKUP(A20,'DB（シナリオ）'!$A$2:$R$217,2,FALSE))</f>
        <v>管理部</v>
      </c>
      <c r="C20" s="22" t="str">
        <f>IF(VLOOKUP(A20,'DB（シナリオ）'!$A$2:$R$217,3,FALSE)="","",VLOOKUP(A20,'DB（シナリオ）'!$A$2:$R$217,3,FALSE))</f>
        <v>人事総務課</v>
      </c>
      <c r="D20" s="21" t="str">
        <f>IF(VLOOKUP(A20,'DB（シナリオ）'!$A$2:$R$217,4,FALSE)="","",VLOOKUP(A20,'DB（シナリオ）'!$A$2:$R$217,4,FALSE))</f>
        <v>派遣社員</v>
      </c>
      <c r="E20" s="22" t="str">
        <f>IF(VLOOKUP(A20,'DB（シナリオ）'!$A$2:$R$217,5,FALSE)="","",VLOOKUP(A20,'DB（シナリオ）'!$A$2:$R$217,5,FALSE))</f>
        <v>林</v>
      </c>
      <c r="F20" s="22" t="str">
        <f>IF(VLOOKUP(A20,'DB（シナリオ）'!$A$2:$R$217,6,FALSE)="","",VLOOKUP(A20,'DB（シナリオ）'!$A$2:$R$217,6,FALSE))</f>
        <v>女</v>
      </c>
      <c r="G20" s="22">
        <f>IF(VLOOKUP(A20,'DB（シナリオ）'!$A$2:$R$217,7,FALSE)="","",VLOOKUP(A20,'DB（シナリオ）'!$A$2:$R$217,7,FALSE))</f>
        <v>32</v>
      </c>
      <c r="H20" s="45" t="s">
        <v>1689</v>
      </c>
      <c r="I20" s="21" t="str">
        <f>IF(VLOOKUP(A20,'DB（シナリオ）'!$A$2:$R$217,9,FALSE)="","",VLOOKUP(A20,'DB（シナリオ）'!$A$2:$R$217,9,FALSE))</f>
        <v/>
      </c>
      <c r="J20" s="22" t="s">
        <v>1691</v>
      </c>
      <c r="K20" s="21" t="str">
        <f>IF(VLOOKUP(A20,'DB（シナリオ）'!$A$2:$R$217,11,FALSE)="","",VLOOKUP(A20,'DB（シナリオ）'!$A$2:$R$217,11,FALSE))</f>
        <v>ひがしの市</v>
      </c>
      <c r="L20" s="21" t="str">
        <f>IF(VLOOKUP(A20,'DB（シナリオ）'!$A$2:$R$217,12,FALSE)="","",VLOOKUP(A20,'DB（シナリオ）'!$A$2:$R$217,12,FALSE))</f>
        <v>南北線リンゴ駅</v>
      </c>
      <c r="M20" s="21">
        <f>IF(VLOOKUP(A20,'DB（シナリオ）'!$A$2:$R$217,13,FALSE)="","",VLOOKUP(A20,'DB（シナリオ）'!$A$2:$R$217,13,FALSE))</f>
        <v>12</v>
      </c>
      <c r="N20" s="21" t="str">
        <f>IF(VLOOKUP(A20,'DB（シナリオ）'!$A$2:$R$217,15,FALSE)="","",VLOOKUP(A20,'DB（シナリオ）'!$A$2:$R$217,15,FALSE))</f>
        <v>夫、子(8歳）</v>
      </c>
      <c r="O20" s="21" t="str">
        <f>IF(VLOOKUP(A20,'DB（シナリオ）'!$A$2:$R$217,16,FALSE)="","",VLOOKUP(A20,'DB（シナリオ）'!$A$2:$R$217,16,FALSE))</f>
        <v>全員無事</v>
      </c>
      <c r="P20" s="21" t="str">
        <f>IF(VLOOKUP(A20,'DB（シナリオ）'!$A$2:$R$217,17,FALSE)="","",VLOOKUP(A20,'DB（シナリオ）'!$A$2:$R$217,17,FALSE))</f>
        <v/>
      </c>
      <c r="Q20" s="26" t="str">
        <f>IF(VLOOKUP(A20,'DB（シナリオ）'!$A$2:$R$217,18,FALSE)="","",VLOOKUP(A20,'DB（シナリオ）'!$A$2:$R$217,18,FALSE))</f>
        <v/>
      </c>
    </row>
    <row r="21" spans="1:17" ht="56.25" customHeight="1" x14ac:dyDescent="0.2">
      <c r="A21" s="21">
        <f t="shared" si="0"/>
        <v>120</v>
      </c>
      <c r="B21" s="21" t="str">
        <f>IF(VLOOKUP(A21,'DB（シナリオ）'!$A$2:$R$217,2,FALSE)="","",VLOOKUP(A21,'DB（シナリオ）'!$A$2:$R$217,2,FALSE))</f>
        <v>管理部</v>
      </c>
      <c r="C21" s="22" t="str">
        <f>IF(VLOOKUP(A21,'DB（シナリオ）'!$A$2:$R$217,3,FALSE)="","",VLOOKUP(A21,'DB（シナリオ）'!$A$2:$R$217,3,FALSE))</f>
        <v>人事総務課</v>
      </c>
      <c r="D21" s="21" t="str">
        <f>IF(VLOOKUP(A21,'DB（シナリオ）'!$A$2:$R$217,4,FALSE)="","",VLOOKUP(A21,'DB（シナリオ）'!$A$2:$R$217,4,FALSE))</f>
        <v>法務担当</v>
      </c>
      <c r="E21" s="22" t="str">
        <f>IF(VLOOKUP(A21,'DB（シナリオ）'!$A$2:$R$217,5,FALSE)="","",VLOOKUP(A21,'DB（シナリオ）'!$A$2:$R$217,5,FALSE))</f>
        <v>清水</v>
      </c>
      <c r="F21" s="22" t="str">
        <f>IF(VLOOKUP(A21,'DB（シナリオ）'!$A$2:$R$217,6,FALSE)="","",VLOOKUP(A21,'DB（シナリオ）'!$A$2:$R$217,6,FALSE))</f>
        <v>男</v>
      </c>
      <c r="G21" s="22">
        <f>IF(VLOOKUP(A21,'DB（シナリオ）'!$A$2:$R$217,7,FALSE)="","",VLOOKUP(A21,'DB（シナリオ）'!$A$2:$R$217,7,FALSE))</f>
        <v>58</v>
      </c>
      <c r="H21" s="45" t="s">
        <v>1689</v>
      </c>
      <c r="I21" s="21" t="str">
        <f>IF(VLOOKUP(A21,'DB（シナリオ）'!$A$2:$R$217,9,FALSE)="","",VLOOKUP(A21,'DB（シナリオ）'!$A$2:$R$217,9,FALSE))</f>
        <v/>
      </c>
      <c r="J21" s="22" t="s">
        <v>1692</v>
      </c>
      <c r="K21" s="21" t="str">
        <f>IF(VLOOKUP(A21,'DB（シナリオ）'!$A$2:$R$217,11,FALSE)="","",VLOOKUP(A21,'DB（シナリオ）'!$A$2:$R$217,11,FALSE))</f>
        <v>はまべ市</v>
      </c>
      <c r="L21" s="21" t="str">
        <f>IF(VLOOKUP(A21,'DB（シナリオ）'!$A$2:$R$217,12,FALSE)="","",VLOOKUP(A21,'DB（シナリオ）'!$A$2:$R$217,12,FALSE))</f>
        <v>南北線まぐろ駅</v>
      </c>
      <c r="M21" s="21">
        <f>IF(VLOOKUP(A21,'DB（シナリオ）'!$A$2:$R$217,13,FALSE)="","",VLOOKUP(A21,'DB（シナリオ）'!$A$2:$R$217,13,FALSE))</f>
        <v>15</v>
      </c>
      <c r="N21" s="21" t="str">
        <f>IF(VLOOKUP(A21,'DB（シナリオ）'!$A$2:$R$217,15,FALSE)="","",VLOOKUP(A21,'DB（シナリオ）'!$A$2:$R$217,15,FALSE))</f>
        <v>妻</v>
      </c>
      <c r="O21" s="21" t="str">
        <f>IF(VLOOKUP(A21,'DB（シナリオ）'!$A$2:$R$217,16,FALSE)="","",VLOOKUP(A21,'DB（シナリオ）'!$A$2:$R$217,16,FALSE))</f>
        <v>無事</v>
      </c>
      <c r="P21" s="21" t="str">
        <f>IF(VLOOKUP(A21,'DB（シナリオ）'!$A$2:$R$217,17,FALSE)="","",VLOOKUP(A21,'DB（シナリオ）'!$A$2:$R$217,17,FALSE))</f>
        <v/>
      </c>
      <c r="Q21" s="26" t="str">
        <f>IF(VLOOKUP(A21,'DB（シナリオ）'!$A$2:$R$217,18,FALSE)="","",VLOOKUP(A21,'DB（シナリオ）'!$A$2:$R$217,18,FALSE))</f>
        <v/>
      </c>
    </row>
    <row r="22" spans="1:17" ht="56.25" customHeight="1" x14ac:dyDescent="0.2">
      <c r="A22" s="21">
        <f t="shared" si="0"/>
        <v>121</v>
      </c>
      <c r="B22" s="21" t="str">
        <f>IF(VLOOKUP(A22,'DB（シナリオ）'!$A$2:$R$217,2,FALSE)="","",VLOOKUP(A22,'DB（シナリオ）'!$A$2:$R$217,2,FALSE))</f>
        <v>管理部</v>
      </c>
      <c r="C22" s="22" t="str">
        <f>IF(VLOOKUP(A22,'DB（シナリオ）'!$A$2:$R$217,3,FALSE)="","",VLOOKUP(A22,'DB（シナリオ）'!$A$2:$R$217,3,FALSE))</f>
        <v>人事総務課</v>
      </c>
      <c r="D22" s="21" t="str">
        <f>IF(VLOOKUP(A22,'DB（シナリオ）'!$A$2:$R$217,4,FALSE)="","",VLOOKUP(A22,'DB（シナリオ）'!$A$2:$R$217,4,FALSE))</f>
        <v>法務担当</v>
      </c>
      <c r="E22" s="22" t="str">
        <f>IF(VLOOKUP(A22,'DB（シナリオ）'!$A$2:$R$217,5,FALSE)="","",VLOOKUP(A22,'DB（シナリオ）'!$A$2:$R$217,5,FALSE))</f>
        <v>山崎</v>
      </c>
      <c r="F22" s="22" t="str">
        <f>IF(VLOOKUP(A22,'DB（シナリオ）'!$A$2:$R$217,6,FALSE)="","",VLOOKUP(A22,'DB（シナリオ）'!$A$2:$R$217,6,FALSE))</f>
        <v>男</v>
      </c>
      <c r="G22" s="22">
        <f>IF(VLOOKUP(A22,'DB（シナリオ）'!$A$2:$R$217,7,FALSE)="","",VLOOKUP(A22,'DB（シナリオ）'!$A$2:$R$217,7,FALSE))</f>
        <v>28</v>
      </c>
      <c r="H22" s="45" t="str">
        <f>IF(VLOOKUP(A22,'DB（シナリオ）'!$A$2:$R$217,8,FALSE)="","",VLOOKUP(A22,'DB（シナリオ）'!$A$2:$R$217,8,FALSE))</f>
        <v>在館</v>
      </c>
      <c r="I22" s="21" t="str">
        <f>IF(VLOOKUP(A22,'DB（シナリオ）'!$A$2:$R$217,9,FALSE)="","",VLOOKUP(A22,'DB（シナリオ）'!$A$2:$R$217,9,FALSE))</f>
        <v/>
      </c>
      <c r="J22" s="22" t="str">
        <f>IF(VLOOKUP(A22,'DB（シナリオ）'!$A$2:$R$217,10,FALSE)="","",VLOOKUP(A22,'DB（シナリオ）'!$A$2:$R$217,10,FALSE))</f>
        <v>社内におり、無事</v>
      </c>
      <c r="K22" s="21" t="str">
        <f>IF(VLOOKUP(A22,'DB（シナリオ）'!$A$2:$R$217,11,FALSE)="","",VLOOKUP(A22,'DB（シナリオ）'!$A$2:$R$217,11,FALSE))</f>
        <v>はまべ市</v>
      </c>
      <c r="L22" s="21" t="str">
        <f>IF(VLOOKUP(A22,'DB（シナリオ）'!$A$2:$R$217,12,FALSE)="","",VLOOKUP(A22,'DB（シナリオ）'!$A$2:$R$217,12,FALSE))</f>
        <v>東西線かぶと駅</v>
      </c>
      <c r="M22" s="21">
        <f>IF(VLOOKUP(A22,'DB（シナリオ）'!$A$2:$R$217,13,FALSE)="","",VLOOKUP(A22,'DB（シナリオ）'!$A$2:$R$217,13,FALSE))</f>
        <v>30</v>
      </c>
      <c r="N22" s="21" t="str">
        <f>IF(VLOOKUP(A22,'DB（シナリオ）'!$A$2:$R$217,15,FALSE)="","",VLOOKUP(A22,'DB（シナリオ）'!$A$2:$R$217,15,FALSE))</f>
        <v>独身、一人暮らし</v>
      </c>
      <c r="O22" s="21" t="str">
        <f>IF(VLOOKUP(A22,'DB（シナリオ）'!$A$2:$R$217,16,FALSE)="","",VLOOKUP(A22,'DB（シナリオ）'!$A$2:$R$217,16,FALSE))</f>
        <v/>
      </c>
      <c r="P22" s="21" t="str">
        <f>IF(VLOOKUP(A22,'DB（シナリオ）'!$A$2:$R$217,17,FALSE)="","",VLOOKUP(A22,'DB（シナリオ）'!$A$2:$R$217,17,FALSE))</f>
        <v/>
      </c>
      <c r="Q22" s="26" t="str">
        <f>IF(VLOOKUP(A22,'DB（シナリオ）'!$A$2:$R$217,18,FALSE)="","",VLOOKUP(A22,'DB（シナリオ）'!$A$2:$R$217,18,FALSE))</f>
        <v>暗所・閉所に長く居ると、パニック症状を起こす危険性がある。</v>
      </c>
    </row>
    <row r="23" spans="1:17" ht="56.25" customHeight="1" x14ac:dyDescent="0.2">
      <c r="A23" s="21">
        <f t="shared" si="0"/>
        <v>122</v>
      </c>
      <c r="B23" s="21" t="str">
        <f>IF(VLOOKUP(A23,'DB（シナリオ）'!$A$2:$R$217,2,FALSE)="","",VLOOKUP(A23,'DB（シナリオ）'!$A$2:$R$217,2,FALSE))</f>
        <v>管理部</v>
      </c>
      <c r="C23" s="22" t="str">
        <f>IF(VLOOKUP(A23,'DB（シナリオ）'!$A$2:$R$217,3,FALSE)="","",VLOOKUP(A23,'DB（シナリオ）'!$A$2:$R$217,3,FALSE))</f>
        <v>人事総務課</v>
      </c>
      <c r="D23" s="21" t="str">
        <f>IF(VLOOKUP(A23,'DB（シナリオ）'!$A$2:$R$217,4,FALSE)="","",VLOOKUP(A23,'DB（シナリオ）'!$A$2:$R$217,4,FALSE))</f>
        <v>アルバイト</v>
      </c>
      <c r="E23" s="22" t="str">
        <f>IF(VLOOKUP(A23,'DB（シナリオ）'!$A$2:$R$217,5,FALSE)="","",VLOOKUP(A23,'DB（シナリオ）'!$A$2:$R$217,5,FALSE))</f>
        <v>池田</v>
      </c>
      <c r="F23" s="22" t="str">
        <f>IF(VLOOKUP(A23,'DB（シナリオ）'!$A$2:$R$217,6,FALSE)="","",VLOOKUP(A23,'DB（シナリオ）'!$A$2:$R$217,6,FALSE))</f>
        <v>女</v>
      </c>
      <c r="G23" s="22">
        <f>IF(VLOOKUP(A23,'DB（シナリオ）'!$A$2:$R$217,7,FALSE)="","",VLOOKUP(A23,'DB（シナリオ）'!$A$2:$R$217,7,FALSE))</f>
        <v>18</v>
      </c>
      <c r="H23" s="45" t="s">
        <v>1689</v>
      </c>
      <c r="I23" s="21" t="str">
        <f>IF(VLOOKUP(A23,'DB（シナリオ）'!$A$2:$R$217,9,FALSE)="","",VLOOKUP(A23,'DB（シナリオ）'!$A$2:$R$217,9,FALSE))</f>
        <v/>
      </c>
      <c r="J23" s="22" t="s">
        <v>1691</v>
      </c>
      <c r="K23" s="21" t="str">
        <f>IF(VLOOKUP(A23,'DB（シナリオ）'!$A$2:$R$217,11,FALSE)="","",VLOOKUP(A23,'DB（シナリオ）'!$A$2:$R$217,11,FALSE))</f>
        <v>にしやま市</v>
      </c>
      <c r="L23" s="21" t="str">
        <f>IF(VLOOKUP(A23,'DB（シナリオ）'!$A$2:$R$217,12,FALSE)="","",VLOOKUP(A23,'DB（シナリオ）'!$A$2:$R$217,12,FALSE))</f>
        <v>東西線てんとう駅</v>
      </c>
      <c r="M23" s="21">
        <f>IF(VLOOKUP(A23,'DB（シナリオ）'!$A$2:$R$217,13,FALSE)="","",VLOOKUP(A23,'DB（シナリオ）'!$A$2:$R$217,13,FALSE))</f>
        <v>10</v>
      </c>
      <c r="N23" s="21" t="str">
        <f>IF(VLOOKUP(A23,'DB（シナリオ）'!$A$2:$R$217,15,FALSE)="","",VLOOKUP(A23,'DB（シナリオ）'!$A$2:$R$217,15,FALSE))</f>
        <v>両親と3人暮らし</v>
      </c>
      <c r="O23" s="21" t="str">
        <f>IF(VLOOKUP(A23,'DB（シナリオ）'!$A$2:$R$217,16,FALSE)="","",VLOOKUP(A23,'DB（シナリオ）'!$A$2:$R$217,16,FALSE))</f>
        <v>全員無事</v>
      </c>
      <c r="P23" s="21" t="str">
        <f>IF(VLOOKUP(A23,'DB（シナリオ）'!$A$2:$R$217,17,FALSE)="","",VLOOKUP(A23,'DB（シナリオ）'!$A$2:$R$217,17,FALSE))</f>
        <v/>
      </c>
      <c r="Q23" s="26" t="str">
        <f>IF(VLOOKUP(A23,'DB（シナリオ）'!$A$2:$R$217,18,FALSE)="","",VLOOKUP(A23,'DB（シナリオ）'!$A$2:$R$217,18,FALSE))</f>
        <v/>
      </c>
    </row>
    <row r="24" spans="1:17" ht="56.25" customHeight="1" x14ac:dyDescent="0.2">
      <c r="A24" s="21">
        <f t="shared" si="0"/>
        <v>123</v>
      </c>
      <c r="B24" s="21" t="str">
        <f>IF(VLOOKUP(A24,'DB（シナリオ）'!$A$2:$R$217,2,FALSE)="","",VLOOKUP(A24,'DB（シナリオ）'!$A$2:$R$217,2,FALSE))</f>
        <v>管理部</v>
      </c>
      <c r="C24" s="22" t="str">
        <f>IF(VLOOKUP(A24,'DB（シナリオ）'!$A$2:$R$217,3,FALSE)="","",VLOOKUP(A24,'DB（シナリオ）'!$A$2:$R$217,3,FALSE))</f>
        <v>経理課</v>
      </c>
      <c r="D24" s="21" t="str">
        <f>IF(VLOOKUP(A24,'DB（シナリオ）'!$A$2:$R$217,4,FALSE)="","",VLOOKUP(A24,'DB（シナリオ）'!$A$2:$R$217,4,FALSE))</f>
        <v>課長</v>
      </c>
      <c r="E24" s="22" t="str">
        <f>IF(VLOOKUP(A24,'DB（シナリオ）'!$A$2:$R$217,5,FALSE)="","",VLOOKUP(A24,'DB（シナリオ）'!$A$2:$R$217,5,FALSE))</f>
        <v>阿部</v>
      </c>
      <c r="F24" s="22" t="str">
        <f>IF(VLOOKUP(A24,'DB（シナリオ）'!$A$2:$R$217,6,FALSE)="","",VLOOKUP(A24,'DB（シナリオ）'!$A$2:$R$217,6,FALSE))</f>
        <v>女</v>
      </c>
      <c r="G24" s="22">
        <f>IF(VLOOKUP(A24,'DB（シナリオ）'!$A$2:$R$217,7,FALSE)="","",VLOOKUP(A24,'DB（シナリオ）'!$A$2:$R$217,7,FALSE))</f>
        <v>50</v>
      </c>
      <c r="H24" s="45" t="s">
        <v>1689</v>
      </c>
      <c r="I24" s="21" t="str">
        <f>IF(VLOOKUP(A24,'DB（シナリオ）'!$A$2:$R$217,9,FALSE)="","",VLOOKUP(A24,'DB（シナリオ）'!$A$2:$R$217,9,FALSE))</f>
        <v/>
      </c>
      <c r="J24" s="22" t="s">
        <v>1691</v>
      </c>
      <c r="K24" s="21" t="str">
        <f>IF(VLOOKUP(A24,'DB（シナリオ）'!$A$2:$R$217,11,FALSE)="","",VLOOKUP(A24,'DB（シナリオ）'!$A$2:$R$217,11,FALSE))</f>
        <v>ひがしの市</v>
      </c>
      <c r="L24" s="21" t="str">
        <f>IF(VLOOKUP(A24,'DB（シナリオ）'!$A$2:$R$217,12,FALSE)="","",VLOOKUP(A24,'DB（シナリオ）'!$A$2:$R$217,12,FALSE))</f>
        <v>東西線クマ駅</v>
      </c>
      <c r="M24" s="21">
        <f>IF(VLOOKUP(A24,'DB（シナリオ）'!$A$2:$R$217,13,FALSE)="","",VLOOKUP(A24,'DB（シナリオ）'!$A$2:$R$217,13,FALSE))</f>
        <v>22</v>
      </c>
      <c r="N24" s="21" t="str">
        <f>IF(VLOOKUP(A24,'DB（シナリオ）'!$A$2:$R$217,15,FALSE)="","",VLOOKUP(A24,'DB（シナリオ）'!$A$2:$R$217,15,FALSE))</f>
        <v>夫、息子（20歳）</v>
      </c>
      <c r="O24" s="21" t="str">
        <f>IF(VLOOKUP(A24,'DB（シナリオ）'!$A$2:$R$217,16,FALSE)="","",VLOOKUP(A24,'DB（シナリオ）'!$A$2:$R$217,16,FALSE))</f>
        <v>夫：無事、息子：外出先で連絡つかず</v>
      </c>
      <c r="P24" s="21" t="str">
        <f>IF(VLOOKUP(A24,'DB（シナリオ）'!$A$2:$R$217,17,FALSE)="","",VLOOKUP(A24,'DB（シナリオ）'!$A$2:$R$217,17,FALSE))</f>
        <v/>
      </c>
      <c r="Q24" s="26" t="str">
        <f>IF(VLOOKUP(A24,'DB（シナリオ）'!$A$2:$R$217,18,FALSE)="","",VLOOKUP(A24,'DB（シナリオ）'!$A$2:$R$217,18,FALSE))</f>
        <v/>
      </c>
    </row>
    <row r="25" spans="1:17" ht="56.25" customHeight="1" x14ac:dyDescent="0.2">
      <c r="A25" s="21">
        <f t="shared" si="0"/>
        <v>124</v>
      </c>
      <c r="B25" s="21" t="str">
        <f>IF(VLOOKUP(A25,'DB（シナリオ）'!$A$2:$R$217,2,FALSE)="","",VLOOKUP(A25,'DB（シナリオ）'!$A$2:$R$217,2,FALSE))</f>
        <v>管理部</v>
      </c>
      <c r="C25" s="22" t="str">
        <f>IF(VLOOKUP(A25,'DB（シナリオ）'!$A$2:$R$217,3,FALSE)="","",VLOOKUP(A25,'DB（シナリオ）'!$A$2:$R$217,3,FALSE))</f>
        <v>経理課</v>
      </c>
      <c r="D25" s="21" t="str">
        <f>IF(VLOOKUP(A25,'DB（シナリオ）'!$A$2:$R$217,4,FALSE)="","",VLOOKUP(A25,'DB（シナリオ）'!$A$2:$R$217,4,FALSE))</f>
        <v>経理担当</v>
      </c>
      <c r="E25" s="22" t="str">
        <f>IF(VLOOKUP(A25,'DB（シナリオ）'!$A$2:$R$217,5,FALSE)="","",VLOOKUP(A25,'DB（シナリオ）'!$A$2:$R$217,5,FALSE))</f>
        <v>森</v>
      </c>
      <c r="F25" s="22" t="str">
        <f>IF(VLOOKUP(A25,'DB（シナリオ）'!$A$2:$R$217,6,FALSE)="","",VLOOKUP(A25,'DB（シナリオ）'!$A$2:$R$217,6,FALSE))</f>
        <v>男</v>
      </c>
      <c r="G25" s="22">
        <f>IF(VLOOKUP(A25,'DB（シナリオ）'!$A$2:$R$217,7,FALSE)="","",VLOOKUP(A25,'DB（シナリオ）'!$A$2:$R$217,7,FALSE))</f>
        <v>40</v>
      </c>
      <c r="H25" s="45" t="str">
        <f>IF(VLOOKUP(A25,'DB（シナリオ）'!$A$2:$R$217,8,FALSE)="","",VLOOKUP(A25,'DB（シナリオ）'!$A$2:$R$217,8,FALSE))</f>
        <v>外出中</v>
      </c>
      <c r="I25" s="21" t="str">
        <f>IF(VLOOKUP(A25,'DB（シナリオ）'!$A$2:$R$217,9,FALSE)="","",VLOOKUP(A25,'DB（シナリオ）'!$A$2:$R$217,9,FALSE))</f>
        <v/>
      </c>
      <c r="J25" s="22" t="str">
        <f>IF(VLOOKUP(A25,'DB（シナリオ）'!$A$2:$R$217,10,FALSE)="","",VLOOKUP(A25,'DB（シナリオ）'!$A$2:$R$217,10,FALSE))</f>
        <v>近所の銀行で被災。無事。</v>
      </c>
      <c r="K25" s="21" t="str">
        <f>IF(VLOOKUP(A25,'DB（シナリオ）'!$A$2:$R$217,11,FALSE)="","",VLOOKUP(A25,'DB（シナリオ）'!$A$2:$R$217,11,FALSE))</f>
        <v>ひがしの市</v>
      </c>
      <c r="L25" s="21" t="str">
        <f>IF(VLOOKUP(A25,'DB（シナリオ）'!$A$2:$R$217,12,FALSE)="","",VLOOKUP(A25,'DB（シナリオ）'!$A$2:$R$217,12,FALSE))</f>
        <v>東西線クマ駅</v>
      </c>
      <c r="M25" s="21">
        <f>IF(VLOOKUP(A25,'DB（シナリオ）'!$A$2:$R$217,13,FALSE)="","",VLOOKUP(A25,'DB（シナリオ）'!$A$2:$R$217,13,FALSE))</f>
        <v>22</v>
      </c>
      <c r="N25" s="21" t="str">
        <f>IF(VLOOKUP(A25,'DB（シナリオ）'!$A$2:$R$217,15,FALSE)="","",VLOOKUP(A25,'DB（シナリオ）'!$A$2:$R$217,15,FALSE))</f>
        <v>妻、娘(12歳）、息子(10歳)</v>
      </c>
      <c r="O25" s="21" t="str">
        <f>IF(VLOOKUP(A25,'DB（シナリオ）'!$A$2:$R$217,16,FALSE)="","",VLOOKUP(A25,'DB（シナリオ）'!$A$2:$R$217,16,FALSE))</f>
        <v>全員無事</v>
      </c>
      <c r="P25" s="21" t="str">
        <f>IF(VLOOKUP(A25,'DB（シナリオ）'!$A$2:$R$217,17,FALSE)="","",VLOOKUP(A25,'DB（シナリオ）'!$A$2:$R$217,17,FALSE))</f>
        <v/>
      </c>
      <c r="Q25" s="26" t="str">
        <f>IF(VLOOKUP(A25,'DB（シナリオ）'!$A$2:$R$217,18,FALSE)="","",VLOOKUP(A25,'DB（シナリオ）'!$A$2:$R$217,18,FALSE))</f>
        <v/>
      </c>
    </row>
    <row r="26" spans="1:17" ht="56.25" customHeight="1" x14ac:dyDescent="0.2">
      <c r="A26" s="21">
        <f t="shared" si="0"/>
        <v>125</v>
      </c>
      <c r="B26" s="21" t="str">
        <f>IF(VLOOKUP(A26,'DB（シナリオ）'!$A$2:$R$217,2,FALSE)="","",VLOOKUP(A26,'DB（シナリオ）'!$A$2:$R$217,2,FALSE))</f>
        <v>管理部</v>
      </c>
      <c r="C26" s="22" t="str">
        <f>IF(VLOOKUP(A26,'DB（シナリオ）'!$A$2:$R$217,3,FALSE)="","",VLOOKUP(A26,'DB（シナリオ）'!$A$2:$R$217,3,FALSE))</f>
        <v>経理課</v>
      </c>
      <c r="D26" s="21" t="str">
        <f>IF(VLOOKUP(A26,'DB（シナリオ）'!$A$2:$R$217,4,FALSE)="","",VLOOKUP(A26,'DB（シナリオ）'!$A$2:$R$217,4,FALSE))</f>
        <v>経理担当</v>
      </c>
      <c r="E26" s="22" t="str">
        <f>IF(VLOOKUP(A26,'DB（シナリオ）'!$A$2:$R$217,5,FALSE)="","",VLOOKUP(A26,'DB（シナリオ）'!$A$2:$R$217,5,FALSE))</f>
        <v>橋本</v>
      </c>
      <c r="F26" s="22" t="str">
        <f>IF(VLOOKUP(A26,'DB（シナリオ）'!$A$2:$R$217,6,FALSE)="","",VLOOKUP(A26,'DB（シナリオ）'!$A$2:$R$217,6,FALSE))</f>
        <v>女</v>
      </c>
      <c r="G26" s="22">
        <f>IF(VLOOKUP(A26,'DB（シナリオ）'!$A$2:$R$217,7,FALSE)="","",VLOOKUP(A26,'DB（シナリオ）'!$A$2:$R$217,7,FALSE))</f>
        <v>42</v>
      </c>
      <c r="H26" s="45" t="s">
        <v>1689</v>
      </c>
      <c r="I26" s="21" t="str">
        <f>IF(VLOOKUP(A26,'DB（シナリオ）'!$A$2:$R$217,9,FALSE)="","",VLOOKUP(A26,'DB（シナリオ）'!$A$2:$R$217,9,FALSE))</f>
        <v/>
      </c>
      <c r="J26" s="22" t="s">
        <v>1692</v>
      </c>
      <c r="K26" s="21" t="str">
        <f>IF(VLOOKUP(A26,'DB（シナリオ）'!$A$2:$R$217,11,FALSE)="","",VLOOKUP(A26,'DB（シナリオ）'!$A$2:$R$217,11,FALSE))</f>
        <v>はまべ市</v>
      </c>
      <c r="L26" s="21" t="str">
        <f>IF(VLOOKUP(A26,'DB（シナリオ）'!$A$2:$R$217,12,FALSE)="","",VLOOKUP(A26,'DB（シナリオ）'!$A$2:$R$217,12,FALSE))</f>
        <v>東西線かぶと駅</v>
      </c>
      <c r="M26" s="21">
        <f>IF(VLOOKUP(A26,'DB（シナリオ）'!$A$2:$R$217,13,FALSE)="","",VLOOKUP(A26,'DB（シナリオ）'!$A$2:$R$217,13,FALSE))</f>
        <v>30</v>
      </c>
      <c r="N26" s="21" t="str">
        <f>IF(VLOOKUP(A26,'DB（シナリオ）'!$A$2:$R$217,15,FALSE)="","",VLOOKUP(A26,'DB（シナリオ）'!$A$2:$R$217,15,FALSE))</f>
        <v>夫、息子（16歳）</v>
      </c>
      <c r="O26" s="21" t="str">
        <f>IF(VLOOKUP(A26,'DB（シナリオ）'!$A$2:$R$217,16,FALSE)="","",VLOOKUP(A26,'DB（シナリオ）'!$A$2:$R$217,16,FALSE))</f>
        <v>全員無事</v>
      </c>
      <c r="P26" s="21" t="str">
        <f>IF(VLOOKUP(A26,'DB（シナリオ）'!$A$2:$R$217,17,FALSE)="","",VLOOKUP(A26,'DB（シナリオ）'!$A$2:$R$217,17,FALSE))</f>
        <v/>
      </c>
      <c r="Q26" s="26" t="str">
        <f>IF(VLOOKUP(A26,'DB（シナリオ）'!$A$2:$R$217,18,FALSE)="","",VLOOKUP(A26,'DB（シナリオ）'!$A$2:$R$217,18,FALSE))</f>
        <v/>
      </c>
    </row>
    <row r="27" spans="1:17" ht="56.25" customHeight="1" x14ac:dyDescent="0.2">
      <c r="A27" s="21">
        <f t="shared" si="0"/>
        <v>126</v>
      </c>
      <c r="B27" s="21" t="str">
        <f>IF(VLOOKUP(A27,'DB（シナリオ）'!$A$2:$R$217,2,FALSE)="","",VLOOKUP(A27,'DB（シナリオ）'!$A$2:$R$217,2,FALSE))</f>
        <v>管理部</v>
      </c>
      <c r="C27" s="22" t="str">
        <f>IF(VLOOKUP(A27,'DB（シナリオ）'!$A$2:$R$217,3,FALSE)="","",VLOOKUP(A27,'DB（シナリオ）'!$A$2:$R$217,3,FALSE))</f>
        <v>経理課</v>
      </c>
      <c r="D27" s="21" t="str">
        <f>IF(VLOOKUP(A27,'DB（シナリオ）'!$A$2:$R$217,4,FALSE)="","",VLOOKUP(A27,'DB（シナリオ）'!$A$2:$R$217,4,FALSE))</f>
        <v>経理担当</v>
      </c>
      <c r="E27" s="22" t="str">
        <f>IF(VLOOKUP(A27,'DB（シナリオ）'!$A$2:$R$217,5,FALSE)="","",VLOOKUP(A27,'DB（シナリオ）'!$A$2:$R$217,5,FALSE))</f>
        <v>有本</v>
      </c>
      <c r="F27" s="22" t="str">
        <f>IF(VLOOKUP(A27,'DB（シナリオ）'!$A$2:$R$217,6,FALSE)="","",VLOOKUP(A27,'DB（シナリオ）'!$A$2:$R$217,6,FALSE))</f>
        <v>男</v>
      </c>
      <c r="G27" s="22">
        <f>IF(VLOOKUP(A27,'DB（シナリオ）'!$A$2:$R$217,7,FALSE)="","",VLOOKUP(A27,'DB（シナリオ）'!$A$2:$R$217,7,FALSE))</f>
        <v>35</v>
      </c>
      <c r="H27" s="45" t="s">
        <v>1689</v>
      </c>
      <c r="I27" s="21" t="str">
        <f>IF(VLOOKUP(A27,'DB（シナリオ）'!$A$2:$R$217,9,FALSE)="","",VLOOKUP(A27,'DB（シナリオ）'!$A$2:$R$217,9,FALSE))</f>
        <v/>
      </c>
      <c r="J27" s="22" t="s">
        <v>1696</v>
      </c>
      <c r="K27" s="21" t="str">
        <f>IF(VLOOKUP(A27,'DB（シナリオ）'!$A$2:$R$217,11,FALSE)="","",VLOOKUP(A27,'DB（シナリオ）'!$A$2:$R$217,11,FALSE))</f>
        <v>はまべ市</v>
      </c>
      <c r="L27" s="21" t="str">
        <f>IF(VLOOKUP(A27,'DB（シナリオ）'!$A$2:$R$217,12,FALSE)="","",VLOOKUP(A27,'DB（シナリオ）'!$A$2:$R$217,12,FALSE))</f>
        <v>南北線まぐろ駅</v>
      </c>
      <c r="M27" s="21">
        <f>IF(VLOOKUP(A27,'DB（シナリオ）'!$A$2:$R$217,13,FALSE)="","",VLOOKUP(A27,'DB（シナリオ）'!$A$2:$R$217,13,FALSE))</f>
        <v>15</v>
      </c>
      <c r="N27" s="21" t="str">
        <f>IF(VLOOKUP(A27,'DB（シナリオ）'!$A$2:$R$217,15,FALSE)="","",VLOOKUP(A27,'DB（シナリオ）'!$A$2:$R$217,15,FALSE))</f>
        <v>妻</v>
      </c>
      <c r="O27" s="21" t="str">
        <f>IF(VLOOKUP(A27,'DB（シナリオ）'!$A$2:$R$217,16,FALSE)="","",VLOOKUP(A27,'DB（シナリオ）'!$A$2:$R$217,16,FALSE))</f>
        <v>無事</v>
      </c>
      <c r="P27" s="21" t="str">
        <f>IF(VLOOKUP(A27,'DB（シナリオ）'!$A$2:$R$217,17,FALSE)="","",VLOOKUP(A27,'DB（シナリオ）'!$A$2:$R$217,17,FALSE))</f>
        <v/>
      </c>
      <c r="Q27" s="26" t="str">
        <f>IF(VLOOKUP(A27,'DB（シナリオ）'!$A$2:$R$217,18,FALSE)="","",VLOOKUP(A27,'DB（シナリオ）'!$A$2:$R$217,18,FALSE))</f>
        <v/>
      </c>
    </row>
    <row r="28" spans="1:17" ht="56.25" customHeight="1" x14ac:dyDescent="0.2">
      <c r="A28" s="21">
        <f t="shared" si="0"/>
        <v>127</v>
      </c>
      <c r="B28" s="21" t="str">
        <f>IF(VLOOKUP(A28,'DB（シナリオ）'!$A$2:$R$217,2,FALSE)="","",VLOOKUP(A28,'DB（シナリオ）'!$A$2:$R$217,2,FALSE))</f>
        <v>管理部</v>
      </c>
      <c r="C28" s="22" t="str">
        <f>IF(VLOOKUP(A28,'DB（シナリオ）'!$A$2:$R$217,3,FALSE)="","",VLOOKUP(A28,'DB（シナリオ）'!$A$2:$R$217,3,FALSE))</f>
        <v>経理課</v>
      </c>
      <c r="D28" s="21" t="str">
        <f>IF(VLOOKUP(A28,'DB（シナリオ）'!$A$2:$R$217,4,FALSE)="","",VLOOKUP(A28,'DB（シナリオ）'!$A$2:$R$217,4,FALSE))</f>
        <v>経理担当</v>
      </c>
      <c r="E28" s="22" t="str">
        <f>IF(VLOOKUP(A28,'DB（シナリオ）'!$A$2:$R$217,5,FALSE)="","",VLOOKUP(A28,'DB（シナリオ）'!$A$2:$R$217,5,FALSE))</f>
        <v>菊間</v>
      </c>
      <c r="F28" s="22" t="str">
        <f>IF(VLOOKUP(A28,'DB（シナリオ）'!$A$2:$R$217,6,FALSE)="","",VLOOKUP(A28,'DB（シナリオ）'!$A$2:$R$217,6,FALSE))</f>
        <v>男</v>
      </c>
      <c r="G28" s="22">
        <f>IF(VLOOKUP(A28,'DB（シナリオ）'!$A$2:$R$217,7,FALSE)="","",VLOOKUP(A28,'DB（シナリオ）'!$A$2:$R$217,7,FALSE))</f>
        <v>29</v>
      </c>
      <c r="H28" s="45" t="s">
        <v>1689</v>
      </c>
      <c r="I28" s="21" t="str">
        <f>IF(VLOOKUP(A28,'DB（シナリオ）'!$A$2:$R$217,9,FALSE)="","",VLOOKUP(A28,'DB（シナリオ）'!$A$2:$R$217,9,FALSE))</f>
        <v/>
      </c>
      <c r="J28" s="22" t="s">
        <v>1692</v>
      </c>
      <c r="K28" s="21" t="str">
        <f>IF(VLOOKUP(A28,'DB（シナリオ）'!$A$2:$R$217,11,FALSE)="","",VLOOKUP(A28,'DB（シナリオ）'!$A$2:$R$217,11,FALSE))</f>
        <v>はまべ市</v>
      </c>
      <c r="L28" s="21" t="str">
        <f>IF(VLOOKUP(A28,'DB（シナリオ）'!$A$2:$R$217,12,FALSE)="","",VLOOKUP(A28,'DB（シナリオ）'!$A$2:$R$217,12,FALSE))</f>
        <v>東西線かぶと駅</v>
      </c>
      <c r="M28" s="21">
        <f>IF(VLOOKUP(A28,'DB（シナリオ）'!$A$2:$R$217,13,FALSE)="","",VLOOKUP(A28,'DB（シナリオ）'!$A$2:$R$217,13,FALSE))</f>
        <v>30</v>
      </c>
      <c r="N28" s="21" t="str">
        <f>IF(VLOOKUP(A28,'DB（シナリオ）'!$A$2:$R$217,15,FALSE)="","",VLOOKUP(A28,'DB（シナリオ）'!$A$2:$R$217,15,FALSE))</f>
        <v>独身、一人暮らし</v>
      </c>
      <c r="O28" s="21" t="str">
        <f>IF(VLOOKUP(A28,'DB（シナリオ）'!$A$2:$R$217,16,FALSE)="","",VLOOKUP(A28,'DB（シナリオ）'!$A$2:$R$217,16,FALSE))</f>
        <v/>
      </c>
      <c r="P28" s="21" t="str">
        <f>IF(VLOOKUP(A28,'DB（シナリオ）'!$A$2:$R$217,17,FALSE)="","",VLOOKUP(A28,'DB（シナリオ）'!$A$2:$R$217,17,FALSE))</f>
        <v/>
      </c>
      <c r="Q28" s="26" t="str">
        <f>IF(VLOOKUP(A28,'DB（シナリオ）'!$A$2:$R$217,18,FALSE)="","",VLOOKUP(A28,'DB（シナリオ）'!$A$2:$R$217,18,FALSE))</f>
        <v/>
      </c>
    </row>
    <row r="29" spans="1:17" ht="56.25" customHeight="1" x14ac:dyDescent="0.2">
      <c r="A29" s="21">
        <f t="shared" si="0"/>
        <v>128</v>
      </c>
      <c r="B29" s="21" t="str">
        <f>IF(VLOOKUP(A29,'DB（シナリオ）'!$A$2:$R$217,2,FALSE)="","",VLOOKUP(A29,'DB（シナリオ）'!$A$2:$R$217,2,FALSE))</f>
        <v>管理部</v>
      </c>
      <c r="C29" s="22" t="str">
        <f>IF(VLOOKUP(A29,'DB（シナリオ）'!$A$2:$R$217,3,FALSE)="","",VLOOKUP(A29,'DB（シナリオ）'!$A$2:$R$217,3,FALSE))</f>
        <v>経理課</v>
      </c>
      <c r="D29" s="21" t="str">
        <f>IF(VLOOKUP(A29,'DB（シナリオ）'!$A$2:$R$217,4,FALSE)="","",VLOOKUP(A29,'DB（シナリオ）'!$A$2:$R$217,4,FALSE))</f>
        <v>経理担当</v>
      </c>
      <c r="E29" s="22" t="str">
        <f>IF(VLOOKUP(A29,'DB（シナリオ）'!$A$2:$R$217,5,FALSE)="","",VLOOKUP(A29,'DB（シナリオ）'!$A$2:$R$217,5,FALSE))</f>
        <v>和歌山</v>
      </c>
      <c r="F29" s="22" t="str">
        <f>IF(VLOOKUP(A29,'DB（シナリオ）'!$A$2:$R$217,6,FALSE)="","",VLOOKUP(A29,'DB（シナリオ）'!$A$2:$R$217,6,FALSE))</f>
        <v>女</v>
      </c>
      <c r="G29" s="22">
        <f>IF(VLOOKUP(A29,'DB（シナリオ）'!$A$2:$R$217,7,FALSE)="","",VLOOKUP(A29,'DB（シナリオ）'!$A$2:$R$217,7,FALSE))</f>
        <v>29</v>
      </c>
      <c r="H29" s="45" t="s">
        <v>1689</v>
      </c>
      <c r="I29" s="21" t="str">
        <f>IF(VLOOKUP(A29,'DB（シナリオ）'!$A$2:$R$217,9,FALSE)="","",VLOOKUP(A29,'DB（シナリオ）'!$A$2:$R$217,9,FALSE))</f>
        <v/>
      </c>
      <c r="J29" s="22" t="s">
        <v>1691</v>
      </c>
      <c r="K29" s="21" t="str">
        <f>IF(VLOOKUP(A29,'DB（シナリオ）'!$A$2:$R$217,11,FALSE)="","",VLOOKUP(A29,'DB（シナリオ）'!$A$2:$R$217,11,FALSE))</f>
        <v>にしやま市</v>
      </c>
      <c r="L29" s="21" t="str">
        <f>IF(VLOOKUP(A29,'DB（シナリオ）'!$A$2:$R$217,12,FALSE)="","",VLOOKUP(A29,'DB（シナリオ）'!$A$2:$R$217,12,FALSE))</f>
        <v>東西線てんとう駅</v>
      </c>
      <c r="M29" s="21">
        <f>IF(VLOOKUP(A29,'DB（シナリオ）'!$A$2:$R$217,13,FALSE)="","",VLOOKUP(A29,'DB（シナリオ）'!$A$2:$R$217,13,FALSE))</f>
        <v>10</v>
      </c>
      <c r="N29" s="21" t="str">
        <f>IF(VLOOKUP(A29,'DB（シナリオ）'!$A$2:$R$217,15,FALSE)="","",VLOOKUP(A29,'DB（シナリオ）'!$A$2:$R$217,15,FALSE))</f>
        <v>独身、一人暮らし</v>
      </c>
      <c r="O29" s="21" t="str">
        <f>IF(VLOOKUP(A29,'DB（シナリオ）'!$A$2:$R$217,16,FALSE)="","",VLOOKUP(A29,'DB（シナリオ）'!$A$2:$R$217,16,FALSE))</f>
        <v/>
      </c>
      <c r="P29" s="21" t="str">
        <f>IF(VLOOKUP(A29,'DB（シナリオ）'!$A$2:$R$217,17,FALSE)="","",VLOOKUP(A29,'DB（シナリオ）'!$A$2:$R$217,17,FALSE))</f>
        <v/>
      </c>
      <c r="Q29" s="26" t="str">
        <f>IF(VLOOKUP(A29,'DB（シナリオ）'!$A$2:$R$217,18,FALSE)="","",VLOOKUP(A29,'DB（シナリオ）'!$A$2:$R$217,18,FALSE))</f>
        <v/>
      </c>
    </row>
    <row r="30" spans="1:17" ht="56.25" customHeight="1" x14ac:dyDescent="0.2">
      <c r="A30" s="21">
        <f t="shared" si="0"/>
        <v>129</v>
      </c>
      <c r="B30" s="21" t="str">
        <f>IF(VLOOKUP(A30,'DB（シナリオ）'!$A$2:$R$217,2,FALSE)="","",VLOOKUP(A30,'DB（シナリオ）'!$A$2:$R$217,2,FALSE))</f>
        <v>管理部</v>
      </c>
      <c r="C30" s="22" t="str">
        <f>IF(VLOOKUP(A30,'DB（シナリオ）'!$A$2:$R$217,3,FALSE)="","",VLOOKUP(A30,'DB（シナリオ）'!$A$2:$R$217,3,FALSE))</f>
        <v>経営企画課</v>
      </c>
      <c r="D30" s="21" t="str">
        <f>IF(VLOOKUP(A30,'DB（シナリオ）'!$A$2:$R$217,4,FALSE)="","",VLOOKUP(A30,'DB（シナリオ）'!$A$2:$R$217,4,FALSE))</f>
        <v>課長【対策本部】</v>
      </c>
      <c r="E30" s="22" t="str">
        <f>IF(VLOOKUP(A30,'DB（シナリオ）'!$A$2:$R$217,5,FALSE)="","",VLOOKUP(A30,'DB（シナリオ）'!$A$2:$R$217,5,FALSE))</f>
        <v>岩谷</v>
      </c>
      <c r="F30" s="22" t="str">
        <f>IF(VLOOKUP(A30,'DB（シナリオ）'!$A$2:$R$217,6,FALSE)="","",VLOOKUP(A30,'DB（シナリオ）'!$A$2:$R$217,6,FALSE))</f>
        <v>男</v>
      </c>
      <c r="G30" s="22">
        <f>IF(VLOOKUP(A30,'DB（シナリオ）'!$A$2:$R$217,7,FALSE)="","",VLOOKUP(A30,'DB（シナリオ）'!$A$2:$R$217,7,FALSE))</f>
        <v>50</v>
      </c>
      <c r="H30" s="45" t="str">
        <f>IF(VLOOKUP(A30,'DB（シナリオ）'!$A$2:$R$217,8,FALSE)="","",VLOOKUP(A30,'DB（シナリオ）'!$A$2:$R$217,8,FALSE))</f>
        <v>在館</v>
      </c>
      <c r="I30" s="21" t="str">
        <f>IF(VLOOKUP(A30,'DB（シナリオ）'!$A$2:$R$217,9,FALSE)="","",VLOOKUP(A30,'DB（シナリオ）'!$A$2:$R$217,9,FALSE))</f>
        <v/>
      </c>
      <c r="J30" s="22" t="str">
        <f>IF(VLOOKUP(A30,'DB（シナリオ）'!$A$2:$R$217,10,FALSE)="","",VLOOKUP(A30,'DB（シナリオ）'!$A$2:$R$217,10,FALSE))</f>
        <v>社内におり、無事</v>
      </c>
      <c r="K30" s="21" t="str">
        <f>IF(VLOOKUP(A30,'DB（シナリオ）'!$A$2:$R$217,11,FALSE)="","",VLOOKUP(A30,'DB（シナリオ）'!$A$2:$R$217,11,FALSE))</f>
        <v>ひがしの市</v>
      </c>
      <c r="L30" s="21" t="str">
        <f>IF(VLOOKUP(A30,'DB（シナリオ）'!$A$2:$R$217,12,FALSE)="","",VLOOKUP(A30,'DB（シナリオ）'!$A$2:$R$217,12,FALSE))</f>
        <v>東西線クマ駅</v>
      </c>
      <c r="M30" s="21">
        <f>IF(VLOOKUP(A30,'DB（シナリオ）'!$A$2:$R$217,13,FALSE)="","",VLOOKUP(A30,'DB（シナリオ）'!$A$2:$R$217,13,FALSE))</f>
        <v>22</v>
      </c>
      <c r="N30" s="21" t="str">
        <f>IF(VLOOKUP(A30,'DB（シナリオ）'!$A$2:$R$217,15,FALSE)="","",VLOOKUP(A30,'DB（シナリオ）'!$A$2:$R$217,15,FALSE))</f>
        <v>妻,息子(14歳)</v>
      </c>
      <c r="O30" s="21" t="str">
        <f>IF(VLOOKUP(A30,'DB（シナリオ）'!$A$2:$R$217,16,FALSE)="","",VLOOKUP(A30,'DB（シナリオ）'!$A$2:$R$217,16,FALSE))</f>
        <v>全員無事</v>
      </c>
      <c r="P30" s="21" t="str">
        <f>IF(VLOOKUP(A30,'DB（シナリオ）'!$A$2:$R$217,17,FALSE)="","",VLOOKUP(A30,'DB（シナリオ）'!$A$2:$R$217,17,FALSE))</f>
        <v/>
      </c>
      <c r="Q30" s="26" t="str">
        <f>IF(VLOOKUP(A30,'DB（シナリオ）'!$A$2:$R$217,18,FALSE)="","",VLOOKUP(A30,'DB（シナリオ）'!$A$2:$R$217,18,FALSE))</f>
        <v/>
      </c>
    </row>
    <row r="31" spans="1:17" ht="56.25" customHeight="1" x14ac:dyDescent="0.2">
      <c r="A31" s="21">
        <f t="shared" si="0"/>
        <v>130</v>
      </c>
      <c r="B31" s="21" t="str">
        <f>IF(VLOOKUP(A31,'DB（シナリオ）'!$A$2:$R$217,2,FALSE)="","",VLOOKUP(A31,'DB（シナリオ）'!$A$2:$R$217,2,FALSE))</f>
        <v>管理部</v>
      </c>
      <c r="C31" s="22" t="str">
        <f>IF(VLOOKUP(A31,'DB（シナリオ）'!$A$2:$R$217,3,FALSE)="","",VLOOKUP(A31,'DB（シナリオ）'!$A$2:$R$217,3,FALSE))</f>
        <v>経営企画課</v>
      </c>
      <c r="D31" s="21" t="str">
        <f>IF(VLOOKUP(A31,'DB（シナリオ）'!$A$2:$R$217,4,FALSE)="","",VLOOKUP(A31,'DB（シナリオ）'!$A$2:$R$217,4,FALSE))</f>
        <v>広報担当</v>
      </c>
      <c r="E31" s="22" t="str">
        <f>IF(VLOOKUP(A31,'DB（シナリオ）'!$A$2:$R$217,5,FALSE)="","",VLOOKUP(A31,'DB（シナリオ）'!$A$2:$R$217,5,FALSE))</f>
        <v>小沼</v>
      </c>
      <c r="F31" s="22" t="str">
        <f>IF(VLOOKUP(A31,'DB（シナリオ）'!$A$2:$R$217,6,FALSE)="","",VLOOKUP(A31,'DB（シナリオ）'!$A$2:$R$217,6,FALSE))</f>
        <v>女</v>
      </c>
      <c r="G31" s="22">
        <f>IF(VLOOKUP(A31,'DB（シナリオ）'!$A$2:$R$217,7,FALSE)="","",VLOOKUP(A31,'DB（シナリオ）'!$A$2:$R$217,7,FALSE))</f>
        <v>45</v>
      </c>
      <c r="H31" s="45" t="s">
        <v>1689</v>
      </c>
      <c r="I31" s="21" t="str">
        <f>IF(VLOOKUP(A31,'DB（シナリオ）'!$A$2:$R$217,9,FALSE)="","",VLOOKUP(A31,'DB（シナリオ）'!$A$2:$R$217,9,FALSE))</f>
        <v/>
      </c>
      <c r="J31" s="22" t="s">
        <v>1691</v>
      </c>
      <c r="K31" s="21" t="str">
        <f>IF(VLOOKUP(A31,'DB（シナリオ）'!$A$2:$R$217,11,FALSE)="","",VLOOKUP(A31,'DB（シナリオ）'!$A$2:$R$217,11,FALSE))</f>
        <v>ひがしの市</v>
      </c>
      <c r="L31" s="21" t="str">
        <f>IF(VLOOKUP(A31,'DB（シナリオ）'!$A$2:$R$217,12,FALSE)="","",VLOOKUP(A31,'DB（シナリオ）'!$A$2:$R$217,12,FALSE))</f>
        <v>南北線メロン駅</v>
      </c>
      <c r="M31" s="21">
        <f>IF(VLOOKUP(A31,'DB（シナリオ）'!$A$2:$R$217,13,FALSE)="","",VLOOKUP(A31,'DB（シナリオ）'!$A$2:$R$217,13,FALSE))</f>
        <v>15</v>
      </c>
      <c r="N31" s="21" t="str">
        <f>IF(VLOOKUP(A31,'DB（シナリオ）'!$A$2:$R$217,15,FALSE)="","",VLOOKUP(A31,'DB（シナリオ）'!$A$2:$R$217,15,FALSE))</f>
        <v>独身、息子(20歳）と同居</v>
      </c>
      <c r="O31" s="21" t="str">
        <f>IF(VLOOKUP(A31,'DB（シナリオ）'!$A$2:$R$217,16,FALSE)="","",VLOOKUP(A31,'DB（シナリオ）'!$A$2:$R$217,16,FALSE))</f>
        <v>無事</v>
      </c>
      <c r="P31" s="21" t="str">
        <f>IF(VLOOKUP(A31,'DB（シナリオ）'!$A$2:$R$217,17,FALSE)="","",VLOOKUP(A31,'DB（シナリオ）'!$A$2:$R$217,17,FALSE))</f>
        <v/>
      </c>
      <c r="Q31" s="26" t="str">
        <f>IF(VLOOKUP(A31,'DB（シナリオ）'!$A$2:$R$217,18,FALSE)="","",VLOOKUP(A31,'DB（シナリオ）'!$A$2:$R$217,18,FALSE))</f>
        <v/>
      </c>
    </row>
    <row r="32" spans="1:17" ht="56.25" customHeight="1" x14ac:dyDescent="0.2">
      <c r="A32" s="21">
        <f t="shared" si="0"/>
        <v>131</v>
      </c>
      <c r="B32" s="21" t="str">
        <f>IF(VLOOKUP(A32,'DB（シナリオ）'!$A$2:$R$217,2,FALSE)="","",VLOOKUP(A32,'DB（シナリオ）'!$A$2:$R$217,2,FALSE))</f>
        <v>管理部</v>
      </c>
      <c r="C32" s="22" t="str">
        <f>IF(VLOOKUP(A32,'DB（シナリオ）'!$A$2:$R$217,3,FALSE)="","",VLOOKUP(A32,'DB（シナリオ）'!$A$2:$R$217,3,FALSE))</f>
        <v>経営企画課</v>
      </c>
      <c r="D32" s="21" t="str">
        <f>IF(VLOOKUP(A32,'DB（シナリオ）'!$A$2:$R$217,4,FALSE)="","",VLOOKUP(A32,'DB（シナリオ）'!$A$2:$R$217,4,FALSE))</f>
        <v>広報担当</v>
      </c>
      <c r="E32" s="22" t="str">
        <f>IF(VLOOKUP(A32,'DB（シナリオ）'!$A$2:$R$217,5,FALSE)="","",VLOOKUP(A32,'DB（シナリオ）'!$A$2:$R$217,5,FALSE))</f>
        <v>棚橋</v>
      </c>
      <c r="F32" s="22" t="str">
        <f>IF(VLOOKUP(A32,'DB（シナリオ）'!$A$2:$R$217,6,FALSE)="","",VLOOKUP(A32,'DB（シナリオ）'!$A$2:$R$217,6,FALSE))</f>
        <v>男</v>
      </c>
      <c r="G32" s="22">
        <f>IF(VLOOKUP(A32,'DB（シナリオ）'!$A$2:$R$217,7,FALSE)="","",VLOOKUP(A32,'DB（シナリオ）'!$A$2:$R$217,7,FALSE))</f>
        <v>58</v>
      </c>
      <c r="H32" s="45" t="s">
        <v>1689</v>
      </c>
      <c r="I32" s="21" t="str">
        <f>IF(VLOOKUP(A32,'DB（シナリオ）'!$A$2:$R$217,9,FALSE)="","",VLOOKUP(A32,'DB（シナリオ）'!$A$2:$R$217,9,FALSE))</f>
        <v/>
      </c>
      <c r="J32" s="22" t="s">
        <v>1691</v>
      </c>
      <c r="K32" s="21" t="str">
        <f>IF(VLOOKUP(A32,'DB（シナリオ）'!$A$2:$R$217,11,FALSE)="","",VLOOKUP(A32,'DB（シナリオ）'!$A$2:$R$217,11,FALSE))</f>
        <v>にしやま市</v>
      </c>
      <c r="L32" s="21" t="str">
        <f>IF(VLOOKUP(A32,'DB（シナリオ）'!$A$2:$R$217,12,FALSE)="","",VLOOKUP(A32,'DB（シナリオ）'!$A$2:$R$217,12,FALSE))</f>
        <v>東西線はち駅</v>
      </c>
      <c r="M32" s="21">
        <f>IF(VLOOKUP(A32,'DB（シナリオ）'!$A$2:$R$217,13,FALSE)="","",VLOOKUP(A32,'DB（シナリオ）'!$A$2:$R$217,13,FALSE))</f>
        <v>15</v>
      </c>
      <c r="N32" s="21" t="str">
        <f>IF(VLOOKUP(A32,'DB（シナリオ）'!$A$2:$R$217,15,FALSE)="","",VLOOKUP(A32,'DB（シナリオ）'!$A$2:$R$217,15,FALSE))</f>
        <v>妻、娘（28歳）と同居</v>
      </c>
      <c r="O32" s="21" t="str">
        <f>IF(VLOOKUP(A32,'DB（シナリオ）'!$A$2:$R$217,16,FALSE)="","",VLOOKUP(A32,'DB（シナリオ）'!$A$2:$R$217,16,FALSE))</f>
        <v>全員無事</v>
      </c>
      <c r="P32" s="21" t="str">
        <f>IF(VLOOKUP(A32,'DB（シナリオ）'!$A$2:$R$217,17,FALSE)="","",VLOOKUP(A32,'DB（シナリオ）'!$A$2:$R$217,17,FALSE))</f>
        <v/>
      </c>
      <c r="Q32" s="26" t="str">
        <f>IF(VLOOKUP(A32,'DB（シナリオ）'!$A$2:$R$217,18,FALSE)="","",VLOOKUP(A32,'DB（シナリオ）'!$A$2:$R$217,18,FALSE))</f>
        <v/>
      </c>
    </row>
    <row r="33" spans="1:17" ht="56.25" customHeight="1" x14ac:dyDescent="0.2">
      <c r="A33" s="21">
        <f t="shared" si="0"/>
        <v>132</v>
      </c>
      <c r="B33" s="21" t="str">
        <f>IF(VLOOKUP(A33,'DB（シナリオ）'!$A$2:$R$217,2,FALSE)="","",VLOOKUP(A33,'DB（シナリオ）'!$A$2:$R$217,2,FALSE))</f>
        <v>管理部</v>
      </c>
      <c r="C33" s="22" t="str">
        <f>IF(VLOOKUP(A33,'DB（シナリオ）'!$A$2:$R$217,3,FALSE)="","",VLOOKUP(A33,'DB（シナリオ）'!$A$2:$R$217,3,FALSE))</f>
        <v>経営企画課</v>
      </c>
      <c r="D33" s="21" t="str">
        <f>IF(VLOOKUP(A33,'DB（シナリオ）'!$A$2:$R$217,4,FALSE)="","",VLOOKUP(A33,'DB（シナリオ）'!$A$2:$R$217,4,FALSE))</f>
        <v/>
      </c>
      <c r="E33" s="22" t="str">
        <f>IF(VLOOKUP(A33,'DB（シナリオ）'!$A$2:$R$217,5,FALSE)="","",VLOOKUP(A33,'DB（シナリオ）'!$A$2:$R$217,5,FALSE))</f>
        <v>博多</v>
      </c>
      <c r="F33" s="22" t="str">
        <f>IF(VLOOKUP(A33,'DB（シナリオ）'!$A$2:$R$217,6,FALSE)="","",VLOOKUP(A33,'DB（シナリオ）'!$A$2:$R$217,6,FALSE))</f>
        <v>男</v>
      </c>
      <c r="G33" s="22">
        <f>IF(VLOOKUP(A33,'DB（シナリオ）'!$A$2:$R$217,7,FALSE)="","",VLOOKUP(A33,'DB（シナリオ）'!$A$2:$R$217,7,FALSE))</f>
        <v>27</v>
      </c>
      <c r="H33" s="45" t="s">
        <v>1689</v>
      </c>
      <c r="I33" s="21" t="str">
        <f>IF(VLOOKUP(A33,'DB（シナリオ）'!$A$2:$R$217,9,FALSE)="","",VLOOKUP(A33,'DB（シナリオ）'!$A$2:$R$217,9,FALSE))</f>
        <v/>
      </c>
      <c r="J33" s="22" t="s">
        <v>1691</v>
      </c>
      <c r="K33" s="21" t="str">
        <f>IF(VLOOKUP(A33,'DB（シナリオ）'!$A$2:$R$217,11,FALSE)="","",VLOOKUP(A33,'DB（シナリオ）'!$A$2:$R$217,11,FALSE))</f>
        <v>ひがしの市</v>
      </c>
      <c r="L33" s="21" t="str">
        <f>IF(VLOOKUP(A33,'DB（シナリオ）'!$A$2:$R$217,12,FALSE)="","",VLOOKUP(A33,'DB（シナリオ）'!$A$2:$R$217,12,FALSE))</f>
        <v>南北線リンゴ駅</v>
      </c>
      <c r="M33" s="21">
        <f>IF(VLOOKUP(A33,'DB（シナリオ）'!$A$2:$R$217,13,FALSE)="","",VLOOKUP(A33,'DB（シナリオ）'!$A$2:$R$217,13,FALSE))</f>
        <v>12</v>
      </c>
      <c r="N33" s="21" t="str">
        <f>IF(VLOOKUP(A33,'DB（シナリオ）'!$A$2:$R$217,15,FALSE)="","",VLOOKUP(A33,'DB（シナリオ）'!$A$2:$R$217,15,FALSE))</f>
        <v>独身、一人暮らし</v>
      </c>
      <c r="O33" s="21" t="str">
        <f>IF(VLOOKUP(A33,'DB（シナリオ）'!$A$2:$R$217,16,FALSE)="","",VLOOKUP(A33,'DB（シナリオ）'!$A$2:$R$217,16,FALSE))</f>
        <v/>
      </c>
      <c r="P33" s="21" t="str">
        <f>IF(VLOOKUP(A33,'DB（シナリオ）'!$A$2:$R$217,17,FALSE)="","",VLOOKUP(A33,'DB（シナリオ）'!$A$2:$R$217,17,FALSE))</f>
        <v/>
      </c>
      <c r="Q33" s="26" t="str">
        <f>IF(VLOOKUP(A33,'DB（シナリオ）'!$A$2:$R$217,18,FALSE)="","",VLOOKUP(A33,'DB（シナリオ）'!$A$2:$R$217,18,FALSE))</f>
        <v/>
      </c>
    </row>
    <row r="34" spans="1:17" ht="56.25" customHeight="1" x14ac:dyDescent="0.2">
      <c r="A34" s="21">
        <f t="shared" si="0"/>
        <v>133</v>
      </c>
      <c r="B34" s="21" t="str">
        <f>IF(VLOOKUP(A34,'DB（シナリオ）'!$A$2:$R$217,2,FALSE)="","",VLOOKUP(A34,'DB（シナリオ）'!$A$2:$R$217,2,FALSE))</f>
        <v>管理部</v>
      </c>
      <c r="C34" s="22" t="str">
        <f>IF(VLOOKUP(A34,'DB（シナリオ）'!$A$2:$R$217,3,FALSE)="","",VLOOKUP(A34,'DB（シナリオ）'!$A$2:$R$217,3,FALSE))</f>
        <v>経営企画課</v>
      </c>
      <c r="D34" s="21" t="str">
        <f>IF(VLOOKUP(A34,'DB（シナリオ）'!$A$2:$R$217,4,FALSE)="","",VLOOKUP(A34,'DB（シナリオ）'!$A$2:$R$217,4,FALSE))</f>
        <v/>
      </c>
      <c r="E34" s="22" t="str">
        <f>IF(VLOOKUP(A34,'DB（シナリオ）'!$A$2:$R$217,5,FALSE)="","",VLOOKUP(A34,'DB（シナリオ）'!$A$2:$R$217,5,FALSE))</f>
        <v>関</v>
      </c>
      <c r="F34" s="22" t="str">
        <f>IF(VLOOKUP(A34,'DB（シナリオ）'!$A$2:$R$217,6,FALSE)="","",VLOOKUP(A34,'DB（シナリオ）'!$A$2:$R$217,6,FALSE))</f>
        <v>男</v>
      </c>
      <c r="G34" s="22">
        <f>IF(VLOOKUP(A34,'DB（シナリオ）'!$A$2:$R$217,7,FALSE)="","",VLOOKUP(A34,'DB（シナリオ）'!$A$2:$R$217,7,FALSE))</f>
        <v>25</v>
      </c>
      <c r="H34" s="45" t="str">
        <f>IF(VLOOKUP(A34,'DB（シナリオ）'!$A$2:$R$217,8,FALSE)="","",VLOOKUP(A34,'DB（シナリオ）'!$A$2:$R$217,8,FALSE))</f>
        <v>休暇・欠勤</v>
      </c>
      <c r="I34" s="21" t="str">
        <f>IF(VLOOKUP(A34,'DB（シナリオ）'!$A$2:$R$217,9,FALSE)="","",VLOOKUP(A34,'DB（シナリオ）'!$A$2:$R$217,9,FALSE))</f>
        <v/>
      </c>
      <c r="J34" s="22" t="s">
        <v>1692</v>
      </c>
      <c r="K34" s="21" t="str">
        <f>IF(VLOOKUP(A34,'DB（シナリオ）'!$A$2:$R$217,11,FALSE)="","",VLOOKUP(A34,'DB（シナリオ）'!$A$2:$R$217,11,FALSE))</f>
        <v>はまべ市</v>
      </c>
      <c r="L34" s="21" t="str">
        <f>IF(VLOOKUP(A34,'DB（シナリオ）'!$A$2:$R$217,12,FALSE)="","",VLOOKUP(A34,'DB（シナリオ）'!$A$2:$R$217,12,FALSE))</f>
        <v>東西線かぶと駅</v>
      </c>
      <c r="M34" s="21">
        <f>IF(VLOOKUP(A34,'DB（シナリオ）'!$A$2:$R$217,13,FALSE)="","",VLOOKUP(A34,'DB（シナリオ）'!$A$2:$R$217,13,FALSE))</f>
        <v>30</v>
      </c>
      <c r="N34" s="21" t="str">
        <f>IF(VLOOKUP(A34,'DB（シナリオ）'!$A$2:$R$217,15,FALSE)="","",VLOOKUP(A34,'DB（シナリオ）'!$A$2:$R$217,15,FALSE))</f>
        <v>父（50歳）、母（49歳）と同居</v>
      </c>
      <c r="O34" s="21" t="str">
        <f>IF(VLOOKUP(A34,'DB（シナリオ）'!$A$2:$R$217,16,FALSE)="","",VLOOKUP(A34,'DB（シナリオ）'!$A$2:$R$217,16,FALSE))</f>
        <v>全員無事</v>
      </c>
      <c r="P34" s="21" t="str">
        <f>IF(VLOOKUP(A34,'DB（シナリオ）'!$A$2:$R$217,17,FALSE)="","",VLOOKUP(A34,'DB（シナリオ）'!$A$2:$R$217,17,FALSE))</f>
        <v/>
      </c>
      <c r="Q34" s="26" t="str">
        <f>IF(VLOOKUP(A34,'DB（シナリオ）'!$A$2:$R$217,18,FALSE)="","",VLOOKUP(A34,'DB（シナリオ）'!$A$2:$R$217,18,FALSE))</f>
        <v/>
      </c>
    </row>
    <row r="35" spans="1:17" ht="56.25" customHeight="1" x14ac:dyDescent="0.2">
      <c r="A35" s="21">
        <f t="shared" si="0"/>
        <v>134</v>
      </c>
      <c r="B35" s="21" t="str">
        <f>IF(VLOOKUP(A35,'DB（シナリオ）'!$A$2:$R$217,2,FALSE)="","",VLOOKUP(A35,'DB（シナリオ）'!$A$2:$R$217,2,FALSE))</f>
        <v>情報技術部</v>
      </c>
      <c r="C35" s="22" t="str">
        <f>IF(VLOOKUP(A35,'DB（シナリオ）'!$A$2:$R$217,3,FALSE)="","",VLOOKUP(A35,'DB（シナリオ）'!$A$2:$R$217,3,FALSE))</f>
        <v/>
      </c>
      <c r="D35" s="21" t="str">
        <f>IF(VLOOKUP(A35,'DB（シナリオ）'!$A$2:$R$217,4,FALSE)="","",VLOOKUP(A35,'DB（シナリオ）'!$A$2:$R$217,4,FALSE))</f>
        <v>部長【対策本部】</v>
      </c>
      <c r="E35" s="22" t="str">
        <f>IF(VLOOKUP(A35,'DB（シナリオ）'!$A$2:$R$217,5,FALSE)="","",VLOOKUP(A35,'DB（シナリオ）'!$A$2:$R$217,5,FALSE))</f>
        <v>東</v>
      </c>
      <c r="F35" s="22" t="str">
        <f>IF(VLOOKUP(A35,'DB（シナリオ）'!$A$2:$R$217,6,FALSE)="","",VLOOKUP(A35,'DB（シナリオ）'!$A$2:$R$217,6,FALSE))</f>
        <v>男</v>
      </c>
      <c r="G35" s="22">
        <f>IF(VLOOKUP(A35,'DB（シナリオ）'!$A$2:$R$217,7,FALSE)="","",VLOOKUP(A35,'DB（シナリオ）'!$A$2:$R$217,7,FALSE))</f>
        <v>55</v>
      </c>
      <c r="H35" s="45" t="s">
        <v>1689</v>
      </c>
      <c r="I35" s="21" t="str">
        <f>IF(VLOOKUP(A35,'DB（シナリオ）'!$A$2:$R$217,9,FALSE)="","",VLOOKUP(A35,'DB（シナリオ）'!$A$2:$R$217,9,FALSE))</f>
        <v/>
      </c>
      <c r="J35" s="22" t="s">
        <v>1691</v>
      </c>
      <c r="K35" s="21" t="str">
        <f>IF(VLOOKUP(A35,'DB（シナリオ）'!$A$2:$R$217,11,FALSE)="","",VLOOKUP(A35,'DB（シナリオ）'!$A$2:$R$217,11,FALSE))</f>
        <v>ひがしの市</v>
      </c>
      <c r="L35" s="21" t="str">
        <f>IF(VLOOKUP(A35,'DB（シナリオ）'!$A$2:$R$217,12,FALSE)="","",VLOOKUP(A35,'DB（シナリオ）'!$A$2:$R$217,12,FALSE))</f>
        <v>南北線たい駅</v>
      </c>
      <c r="M35" s="21">
        <f>IF(VLOOKUP(A35,'DB（シナリオ）'!$A$2:$R$217,13,FALSE)="","",VLOOKUP(A35,'DB（シナリオ）'!$A$2:$R$217,13,FALSE))</f>
        <v>7</v>
      </c>
      <c r="N35" s="21" t="str">
        <f>IF(VLOOKUP(A35,'DB（シナリオ）'!$A$2:$R$217,15,FALSE)="","",VLOOKUP(A35,'DB（シナリオ）'!$A$2:$R$217,15,FALSE))</f>
        <v>妻</v>
      </c>
      <c r="O35" s="21" t="str">
        <f>IF(VLOOKUP(A35,'DB（シナリオ）'!$A$2:$R$217,16,FALSE)="","",VLOOKUP(A35,'DB（シナリオ）'!$A$2:$R$217,16,FALSE))</f>
        <v>無事</v>
      </c>
      <c r="P35" s="21" t="str">
        <f>IF(VLOOKUP(A35,'DB（シナリオ）'!$A$2:$R$217,17,FALSE)="","",VLOOKUP(A35,'DB（シナリオ）'!$A$2:$R$217,17,FALSE))</f>
        <v/>
      </c>
      <c r="Q35" s="26" t="str">
        <f>IF(VLOOKUP(A35,'DB（シナリオ）'!$A$2:$R$217,18,FALSE)="","",VLOOKUP(A35,'DB（シナリオ）'!$A$2:$R$217,18,FALSE))</f>
        <v/>
      </c>
    </row>
    <row r="36" spans="1:17" ht="56.25" customHeight="1" x14ac:dyDescent="0.2">
      <c r="A36" s="21">
        <f t="shared" si="0"/>
        <v>135</v>
      </c>
      <c r="B36" s="21" t="str">
        <f>IF(VLOOKUP(A36,'DB（シナリオ）'!$A$2:$R$217,2,FALSE)="","",VLOOKUP(A36,'DB（シナリオ）'!$A$2:$R$217,2,FALSE))</f>
        <v>情報技術部</v>
      </c>
      <c r="C36" s="22" t="str">
        <f>IF(VLOOKUP(A36,'DB（シナリオ）'!$A$2:$R$217,3,FALSE)="","",VLOOKUP(A36,'DB（シナリオ）'!$A$2:$R$217,3,FALSE))</f>
        <v>情報技術課</v>
      </c>
      <c r="D36" s="21" t="str">
        <f>IF(VLOOKUP(A36,'DB（シナリオ）'!$A$2:$R$217,4,FALSE)="","",VLOOKUP(A36,'DB（シナリオ）'!$A$2:$R$217,4,FALSE))</f>
        <v>課長【対策本部】</v>
      </c>
      <c r="E36" s="22" t="str">
        <f>IF(VLOOKUP(A36,'DB（シナリオ）'!$A$2:$R$217,5,FALSE)="","",VLOOKUP(A36,'DB（シナリオ）'!$A$2:$R$217,5,FALSE))</f>
        <v>杉浦</v>
      </c>
      <c r="F36" s="22" t="str">
        <f>IF(VLOOKUP(A36,'DB（シナリオ）'!$A$2:$R$217,6,FALSE)="","",VLOOKUP(A36,'DB（シナリオ）'!$A$2:$R$217,6,FALSE))</f>
        <v>男</v>
      </c>
      <c r="G36" s="22">
        <f>IF(VLOOKUP(A36,'DB（シナリオ）'!$A$2:$R$217,7,FALSE)="","",VLOOKUP(A36,'DB（シナリオ）'!$A$2:$R$217,7,FALSE))</f>
        <v>47</v>
      </c>
      <c r="H36" s="45" t="s">
        <v>1689</v>
      </c>
      <c r="I36" s="21" t="str">
        <f>IF(VLOOKUP(A36,'DB（シナリオ）'!$A$2:$R$217,9,FALSE)="","",VLOOKUP(A36,'DB（シナリオ）'!$A$2:$R$217,9,FALSE))</f>
        <v/>
      </c>
      <c r="J36" s="22" t="s">
        <v>1692</v>
      </c>
      <c r="K36" s="21" t="str">
        <f>IF(VLOOKUP(A36,'DB（シナリオ）'!$A$2:$R$217,11,FALSE)="","",VLOOKUP(A36,'DB（シナリオ）'!$A$2:$R$217,11,FALSE))</f>
        <v>にしやま市</v>
      </c>
      <c r="L36" s="21" t="str">
        <f>IF(VLOOKUP(A36,'DB（シナリオ）'!$A$2:$R$217,12,FALSE)="","",VLOOKUP(A36,'DB（シナリオ）'!$A$2:$R$217,12,FALSE))</f>
        <v>東西線ばった駅</v>
      </c>
      <c r="M36" s="21">
        <f>IF(VLOOKUP(A36,'DB（シナリオ）'!$A$2:$R$217,13,FALSE)="","",VLOOKUP(A36,'DB（シナリオ）'!$A$2:$R$217,13,FALSE))</f>
        <v>25</v>
      </c>
      <c r="N36" s="21" t="str">
        <f>IF(VLOOKUP(A36,'DB（シナリオ）'!$A$2:$R$217,15,FALSE)="","",VLOOKUP(A36,'DB（シナリオ）'!$A$2:$R$217,15,FALSE))</f>
        <v>妻、娘(11歳）、息子(8歳)</v>
      </c>
      <c r="O36" s="21" t="str">
        <f>IF(VLOOKUP(A36,'DB（シナリオ）'!$A$2:$R$217,16,FALSE)="","",VLOOKUP(A36,'DB（シナリオ）'!$A$2:$R$217,16,FALSE))</f>
        <v>全員無事</v>
      </c>
      <c r="P36" s="21" t="str">
        <f>IF(VLOOKUP(A36,'DB（シナリオ）'!$A$2:$R$217,17,FALSE)="","",VLOOKUP(A36,'DB（シナリオ）'!$A$2:$R$217,17,FALSE))</f>
        <v/>
      </c>
      <c r="Q36" s="26" t="str">
        <f>IF(VLOOKUP(A36,'DB（シナリオ）'!$A$2:$R$217,18,FALSE)="","",VLOOKUP(A36,'DB（シナリオ）'!$A$2:$R$217,18,FALSE))</f>
        <v/>
      </c>
    </row>
    <row r="37" spans="1:17" ht="56.25" customHeight="1" x14ac:dyDescent="0.2">
      <c r="A37" s="21">
        <f t="shared" si="0"/>
        <v>136</v>
      </c>
      <c r="B37" s="21" t="str">
        <f>IF(VLOOKUP(A37,'DB（シナリオ）'!$A$2:$R$217,2,FALSE)="","",VLOOKUP(A37,'DB（シナリオ）'!$A$2:$R$217,2,FALSE))</f>
        <v>情報技術部</v>
      </c>
      <c r="C37" s="22" t="str">
        <f>IF(VLOOKUP(A37,'DB（シナリオ）'!$A$2:$R$217,3,FALSE)="","",VLOOKUP(A37,'DB（シナリオ）'!$A$2:$R$217,3,FALSE))</f>
        <v>情報技術課</v>
      </c>
      <c r="D37" s="21" t="str">
        <f>IF(VLOOKUP(A37,'DB（シナリオ）'!$A$2:$R$217,4,FALSE)="","",VLOOKUP(A37,'DB（シナリオ）'!$A$2:$R$217,4,FALSE))</f>
        <v/>
      </c>
      <c r="E37" s="22" t="str">
        <f>IF(VLOOKUP(A37,'DB（シナリオ）'!$A$2:$R$217,5,FALSE)="","",VLOOKUP(A37,'DB（シナリオ）'!$A$2:$R$217,5,FALSE))</f>
        <v>山下</v>
      </c>
      <c r="F37" s="22" t="str">
        <f>IF(VLOOKUP(A37,'DB（シナリオ）'!$A$2:$R$217,6,FALSE)="","",VLOOKUP(A37,'DB（シナリオ）'!$A$2:$R$217,6,FALSE))</f>
        <v>男</v>
      </c>
      <c r="G37" s="22">
        <f>IF(VLOOKUP(A37,'DB（シナリオ）'!$A$2:$R$217,7,FALSE)="","",VLOOKUP(A37,'DB（シナリオ）'!$A$2:$R$217,7,FALSE))</f>
        <v>50</v>
      </c>
      <c r="H37" s="45" t="s">
        <v>1689</v>
      </c>
      <c r="I37" s="21" t="str">
        <f>IF(VLOOKUP(A37,'DB（シナリオ）'!$A$2:$R$217,9,FALSE)="","",VLOOKUP(A37,'DB（シナリオ）'!$A$2:$R$217,9,FALSE))</f>
        <v/>
      </c>
      <c r="J37" s="22" t="s">
        <v>1690</v>
      </c>
      <c r="K37" s="21" t="str">
        <f>IF(VLOOKUP(A37,'DB（シナリオ）'!$A$2:$R$217,11,FALSE)="","",VLOOKUP(A37,'DB（シナリオ）'!$A$2:$R$217,11,FALSE))</f>
        <v>ひがしの市</v>
      </c>
      <c r="L37" s="21" t="str">
        <f>IF(VLOOKUP(A37,'DB（シナリオ）'!$A$2:$R$217,12,FALSE)="","",VLOOKUP(A37,'DB（シナリオ）'!$A$2:$R$217,12,FALSE))</f>
        <v>東西線キツネ駅</v>
      </c>
      <c r="M37" s="21">
        <f>IF(VLOOKUP(A37,'DB（シナリオ）'!$A$2:$R$217,13,FALSE)="","",VLOOKUP(A37,'DB（シナリオ）'!$A$2:$R$217,13,FALSE))</f>
        <v>15</v>
      </c>
      <c r="N37" s="21" t="str">
        <f>IF(VLOOKUP(A37,'DB（シナリオ）'!$A$2:$R$217,15,FALSE)="","",VLOOKUP(A37,'DB（シナリオ）'!$A$2:$R$217,15,FALSE))</f>
        <v>妻、娘(17歳）、娘(14歳)、母（76歳）</v>
      </c>
      <c r="O37" s="21" t="str">
        <f>IF(VLOOKUP(A37,'DB（シナリオ）'!$A$2:$R$217,16,FALSE)="","",VLOOKUP(A37,'DB（シナリオ）'!$A$2:$R$217,16,FALSE))</f>
        <v>全員無事</v>
      </c>
      <c r="P37" s="21" t="str">
        <f>IF(VLOOKUP(A37,'DB（シナリオ）'!$A$2:$R$217,17,FALSE)="","",VLOOKUP(A37,'DB（シナリオ）'!$A$2:$R$217,17,FALSE))</f>
        <v/>
      </c>
      <c r="Q37" s="26" t="str">
        <f>IF(VLOOKUP(A37,'DB（シナリオ）'!$A$2:$R$217,18,FALSE)="","",VLOOKUP(A37,'DB（シナリオ）'!$A$2:$R$217,18,FALSE))</f>
        <v/>
      </c>
    </row>
    <row r="38" spans="1:17" ht="56.25" customHeight="1" x14ac:dyDescent="0.2">
      <c r="A38" s="21">
        <f t="shared" si="0"/>
        <v>137</v>
      </c>
      <c r="B38" s="21" t="str">
        <f>IF(VLOOKUP(A38,'DB（シナリオ）'!$A$2:$R$217,2,FALSE)="","",VLOOKUP(A38,'DB（シナリオ）'!$A$2:$R$217,2,FALSE))</f>
        <v>情報技術部</v>
      </c>
      <c r="C38" s="22" t="str">
        <f>IF(VLOOKUP(A38,'DB（シナリオ）'!$A$2:$R$217,3,FALSE)="","",VLOOKUP(A38,'DB（シナリオ）'!$A$2:$R$217,3,FALSE))</f>
        <v>情報技術課</v>
      </c>
      <c r="D38" s="21" t="str">
        <f>IF(VLOOKUP(A38,'DB（シナリオ）'!$A$2:$R$217,4,FALSE)="","",VLOOKUP(A38,'DB（シナリオ）'!$A$2:$R$217,4,FALSE))</f>
        <v/>
      </c>
      <c r="E38" s="22" t="str">
        <f>IF(VLOOKUP(A38,'DB（シナリオ）'!$A$2:$R$217,5,FALSE)="","",VLOOKUP(A38,'DB（シナリオ）'!$A$2:$R$217,5,FALSE))</f>
        <v>石川</v>
      </c>
      <c r="F38" s="22" t="str">
        <f>IF(VLOOKUP(A38,'DB（シナリオ）'!$A$2:$R$217,6,FALSE)="","",VLOOKUP(A38,'DB（シナリオ）'!$A$2:$R$217,6,FALSE))</f>
        <v>男</v>
      </c>
      <c r="G38" s="22">
        <f>IF(VLOOKUP(A38,'DB（シナリオ）'!$A$2:$R$217,7,FALSE)="","",VLOOKUP(A38,'DB（シナリオ）'!$A$2:$R$217,7,FALSE))</f>
        <v>45</v>
      </c>
      <c r="H38" s="45" t="s">
        <v>1689</v>
      </c>
      <c r="I38" s="21" t="str">
        <f>IF(VLOOKUP(A38,'DB（シナリオ）'!$A$2:$R$217,9,FALSE)="","",VLOOKUP(A38,'DB（シナリオ）'!$A$2:$R$217,9,FALSE))</f>
        <v/>
      </c>
      <c r="J38" s="22" t="s">
        <v>1691</v>
      </c>
      <c r="K38" s="21" t="str">
        <f>IF(VLOOKUP(A38,'DB（シナリオ）'!$A$2:$R$217,11,FALSE)="","",VLOOKUP(A38,'DB（シナリオ）'!$A$2:$R$217,11,FALSE))</f>
        <v>ひがしの市</v>
      </c>
      <c r="L38" s="21" t="str">
        <f>IF(VLOOKUP(A38,'DB（シナリオ）'!$A$2:$R$217,12,FALSE)="","",VLOOKUP(A38,'DB（シナリオ）'!$A$2:$R$217,12,FALSE))</f>
        <v>南北線かつお駅</v>
      </c>
      <c r="M38" s="21">
        <f>IF(VLOOKUP(A38,'DB（シナリオ）'!$A$2:$R$217,13,FALSE)="","",VLOOKUP(A38,'DB（シナリオ）'!$A$2:$R$217,13,FALSE))</f>
        <v>11</v>
      </c>
      <c r="N38" s="21" t="str">
        <f>IF(VLOOKUP(A38,'DB（シナリオ）'!$A$2:$R$217,15,FALSE)="","",VLOOKUP(A38,'DB（シナリオ）'!$A$2:$R$217,15,FALSE))</f>
        <v>妻、息子(13歳）</v>
      </c>
      <c r="O38" s="21" t="str">
        <f>IF(VLOOKUP(A38,'DB（シナリオ）'!$A$2:$R$217,16,FALSE)="","",VLOOKUP(A38,'DB（シナリオ）'!$A$2:$R$217,16,FALSE))</f>
        <v>全員無事</v>
      </c>
      <c r="P38" s="21" t="str">
        <f>IF(VLOOKUP(A38,'DB（シナリオ）'!$A$2:$R$217,17,FALSE)="","",VLOOKUP(A38,'DB（シナリオ）'!$A$2:$R$217,17,FALSE))</f>
        <v/>
      </c>
      <c r="Q38" s="26" t="str">
        <f>IF(VLOOKUP(A38,'DB（シナリオ）'!$A$2:$R$217,18,FALSE)="","",VLOOKUP(A38,'DB（シナリオ）'!$A$2:$R$217,18,FALSE))</f>
        <v/>
      </c>
    </row>
    <row r="39" spans="1:17" ht="56.25" customHeight="1" x14ac:dyDescent="0.2">
      <c r="A39" s="21">
        <f t="shared" si="0"/>
        <v>138</v>
      </c>
      <c r="B39" s="21" t="str">
        <f>IF(VLOOKUP(A39,'DB（シナリオ）'!$A$2:$R$217,2,FALSE)="","",VLOOKUP(A39,'DB（シナリオ）'!$A$2:$R$217,2,FALSE))</f>
        <v>情報技術部</v>
      </c>
      <c r="C39" s="22" t="str">
        <f>IF(VLOOKUP(A39,'DB（シナリオ）'!$A$2:$R$217,3,FALSE)="","",VLOOKUP(A39,'DB（シナリオ）'!$A$2:$R$217,3,FALSE))</f>
        <v>情報技術課</v>
      </c>
      <c r="D39" s="21" t="str">
        <f>IF(VLOOKUP(A39,'DB（シナリオ）'!$A$2:$R$217,4,FALSE)="","",VLOOKUP(A39,'DB（シナリオ）'!$A$2:$R$217,4,FALSE))</f>
        <v/>
      </c>
      <c r="E39" s="22" t="str">
        <f>IF(VLOOKUP(A39,'DB（シナリオ）'!$A$2:$R$217,5,FALSE)="","",VLOOKUP(A39,'DB（シナリオ）'!$A$2:$R$217,5,FALSE))</f>
        <v>中島</v>
      </c>
      <c r="F39" s="22" t="str">
        <f>IF(VLOOKUP(A39,'DB（シナリオ）'!$A$2:$R$217,6,FALSE)="","",VLOOKUP(A39,'DB（シナリオ）'!$A$2:$R$217,6,FALSE))</f>
        <v>男</v>
      </c>
      <c r="G39" s="22">
        <f>IF(VLOOKUP(A39,'DB（シナリオ）'!$A$2:$R$217,7,FALSE)="","",VLOOKUP(A39,'DB（シナリオ）'!$A$2:$R$217,7,FALSE))</f>
        <v>35</v>
      </c>
      <c r="H39" s="45" t="s">
        <v>1689</v>
      </c>
      <c r="I39" s="21" t="str">
        <f>IF(VLOOKUP(A39,'DB（シナリオ）'!$A$2:$R$217,9,FALSE)="","",VLOOKUP(A39,'DB（シナリオ）'!$A$2:$R$217,9,FALSE))</f>
        <v/>
      </c>
      <c r="J39" s="22" t="s">
        <v>1691</v>
      </c>
      <c r="K39" s="21" t="str">
        <f>IF(VLOOKUP(A39,'DB（シナリオ）'!$A$2:$R$217,11,FALSE)="","",VLOOKUP(A39,'DB（シナリオ）'!$A$2:$R$217,11,FALSE))</f>
        <v>ひがしの市</v>
      </c>
      <c r="L39" s="21" t="str">
        <f>IF(VLOOKUP(A39,'DB（シナリオ）'!$A$2:$R$217,12,FALSE)="","",VLOOKUP(A39,'DB（シナリオ）'!$A$2:$R$217,12,FALSE))</f>
        <v>南北線イチゴ駅</v>
      </c>
      <c r="M39" s="21">
        <f>IF(VLOOKUP(A39,'DB（シナリオ）'!$A$2:$R$217,13,FALSE)="","",VLOOKUP(A39,'DB（シナリオ）'!$A$2:$R$217,13,FALSE))</f>
        <v>5</v>
      </c>
      <c r="N39" s="21" t="str">
        <f>IF(VLOOKUP(A39,'DB（シナリオ）'!$A$2:$R$217,15,FALSE)="","",VLOOKUP(A39,'DB（シナリオ）'!$A$2:$R$217,15,FALSE))</f>
        <v>妻、娘(11歳）、娘(6歳）</v>
      </c>
      <c r="O39" s="21" t="str">
        <f>IF(VLOOKUP(A39,'DB（シナリオ）'!$A$2:$R$217,16,FALSE)="","",VLOOKUP(A39,'DB（シナリオ）'!$A$2:$R$217,16,FALSE))</f>
        <v>全員無事</v>
      </c>
      <c r="P39" s="21" t="str">
        <f>IF(VLOOKUP(A39,'DB（シナリオ）'!$A$2:$R$217,17,FALSE)="","",VLOOKUP(A39,'DB（シナリオ）'!$A$2:$R$217,17,FALSE))</f>
        <v/>
      </c>
      <c r="Q39" s="26" t="str">
        <f>IF(VLOOKUP(A39,'DB（シナリオ）'!$A$2:$R$217,18,FALSE)="","",VLOOKUP(A39,'DB（シナリオ）'!$A$2:$R$217,18,FALSE))</f>
        <v/>
      </c>
    </row>
    <row r="40" spans="1:17" ht="56.25" customHeight="1" x14ac:dyDescent="0.2">
      <c r="A40" s="21">
        <f t="shared" si="0"/>
        <v>139</v>
      </c>
      <c r="B40" s="21" t="str">
        <f>IF(VLOOKUP(A40,'DB（シナリオ）'!$A$2:$R$217,2,FALSE)="","",VLOOKUP(A40,'DB（シナリオ）'!$A$2:$R$217,2,FALSE))</f>
        <v>情報技術部</v>
      </c>
      <c r="C40" s="22" t="str">
        <f>IF(VLOOKUP(A40,'DB（シナリオ）'!$A$2:$R$217,3,FALSE)="","",VLOOKUP(A40,'DB（シナリオ）'!$A$2:$R$217,3,FALSE))</f>
        <v>情報技術課</v>
      </c>
      <c r="D40" s="21" t="str">
        <f>IF(VLOOKUP(A40,'DB（シナリオ）'!$A$2:$R$217,4,FALSE)="","",VLOOKUP(A40,'DB（シナリオ）'!$A$2:$R$217,4,FALSE))</f>
        <v/>
      </c>
      <c r="E40" s="22" t="str">
        <f>IF(VLOOKUP(A40,'DB（シナリオ）'!$A$2:$R$217,5,FALSE)="","",VLOOKUP(A40,'DB（シナリオ）'!$A$2:$R$217,5,FALSE))</f>
        <v>前田</v>
      </c>
      <c r="F40" s="22" t="str">
        <f>IF(VLOOKUP(A40,'DB（シナリオ）'!$A$2:$R$217,6,FALSE)="","",VLOOKUP(A40,'DB（シナリオ）'!$A$2:$R$217,6,FALSE))</f>
        <v>女</v>
      </c>
      <c r="G40" s="22">
        <f>IF(VLOOKUP(A40,'DB（シナリオ）'!$A$2:$R$217,7,FALSE)="","",VLOOKUP(A40,'DB（シナリオ）'!$A$2:$R$217,7,FALSE))</f>
        <v>27</v>
      </c>
      <c r="H40" s="45" t="s">
        <v>1689</v>
      </c>
      <c r="I40" s="21" t="str">
        <f>IF(VLOOKUP(A40,'DB（シナリオ）'!$A$2:$R$217,9,FALSE)="","",VLOOKUP(A40,'DB（シナリオ）'!$A$2:$R$217,9,FALSE))</f>
        <v/>
      </c>
      <c r="J40" s="22" t="s">
        <v>1690</v>
      </c>
      <c r="K40" s="21" t="str">
        <f>IF(VLOOKUP(A40,'DB（シナリオ）'!$A$2:$R$217,11,FALSE)="","",VLOOKUP(A40,'DB（シナリオ）'!$A$2:$R$217,11,FALSE))</f>
        <v>ひがしの市</v>
      </c>
      <c r="L40" s="21" t="str">
        <f>IF(VLOOKUP(A40,'DB（シナリオ）'!$A$2:$R$217,12,FALSE)="","",VLOOKUP(A40,'DB（シナリオ）'!$A$2:$R$217,12,FALSE))</f>
        <v>東西線ウサギ駅</v>
      </c>
      <c r="M40" s="21">
        <f>IF(VLOOKUP(A40,'DB（シナリオ）'!$A$2:$R$217,13,FALSE)="","",VLOOKUP(A40,'DB（シナリオ）'!$A$2:$R$217,13,FALSE))</f>
        <v>10</v>
      </c>
      <c r="N40" s="21" t="str">
        <f>IF(VLOOKUP(A40,'DB（シナリオ）'!$A$2:$R$217,15,FALSE)="","",VLOOKUP(A40,'DB（シナリオ）'!$A$2:$R$217,15,FALSE))</f>
        <v>夫</v>
      </c>
      <c r="O40" s="21" t="str">
        <f>IF(VLOOKUP(A40,'DB（シナリオ）'!$A$2:$R$217,16,FALSE)="","",VLOOKUP(A40,'DB（シナリオ）'!$A$2:$R$217,16,FALSE))</f>
        <v>無事</v>
      </c>
      <c r="P40" s="21" t="str">
        <f>IF(VLOOKUP(A40,'DB（シナリオ）'!$A$2:$R$217,17,FALSE)="","",VLOOKUP(A40,'DB（シナリオ）'!$A$2:$R$217,17,FALSE))</f>
        <v/>
      </c>
      <c r="Q40" s="26" t="str">
        <f>IF(VLOOKUP(A40,'DB（シナリオ）'!$A$2:$R$217,18,FALSE)="","",VLOOKUP(A40,'DB（シナリオ）'!$A$2:$R$217,18,FALSE))</f>
        <v/>
      </c>
    </row>
    <row r="41" spans="1:17" ht="56.25" customHeight="1" x14ac:dyDescent="0.2">
      <c r="A41" s="21">
        <f t="shared" si="0"/>
        <v>140</v>
      </c>
      <c r="B41" s="21" t="str">
        <f>IF(VLOOKUP(A41,'DB（シナリオ）'!$A$2:$R$217,2,FALSE)="","",VLOOKUP(A41,'DB（シナリオ）'!$A$2:$R$217,2,FALSE))</f>
        <v>情報技術部</v>
      </c>
      <c r="C41" s="22" t="str">
        <f>IF(VLOOKUP(A41,'DB（シナリオ）'!$A$2:$R$217,3,FALSE)="","",VLOOKUP(A41,'DB（シナリオ）'!$A$2:$R$217,3,FALSE))</f>
        <v>情報技術課</v>
      </c>
      <c r="D41" s="21" t="str">
        <f>IF(VLOOKUP(A41,'DB（シナリオ）'!$A$2:$R$217,4,FALSE)="","",VLOOKUP(A41,'DB（シナリオ）'!$A$2:$R$217,4,FALSE))</f>
        <v/>
      </c>
      <c r="E41" s="22" t="str">
        <f>IF(VLOOKUP(A41,'DB（シナリオ）'!$A$2:$R$217,5,FALSE)="","",VLOOKUP(A41,'DB（シナリオ）'!$A$2:$R$217,5,FALSE))</f>
        <v>藤田</v>
      </c>
      <c r="F41" s="22" t="str">
        <f>IF(VLOOKUP(A41,'DB（シナリオ）'!$A$2:$R$217,6,FALSE)="","",VLOOKUP(A41,'DB（シナリオ）'!$A$2:$R$217,6,FALSE))</f>
        <v>女</v>
      </c>
      <c r="G41" s="22">
        <f>IF(VLOOKUP(A41,'DB（シナリオ）'!$A$2:$R$217,7,FALSE)="","",VLOOKUP(A41,'DB（シナリオ）'!$A$2:$R$217,7,FALSE))</f>
        <v>25</v>
      </c>
      <c r="H41" s="45" t="s">
        <v>1689</v>
      </c>
      <c r="I41" s="21" t="str">
        <f>IF(VLOOKUP(A41,'DB（シナリオ）'!$A$2:$R$217,9,FALSE)="","",VLOOKUP(A41,'DB（シナリオ）'!$A$2:$R$217,9,FALSE))</f>
        <v/>
      </c>
      <c r="J41" s="22" t="s">
        <v>1691</v>
      </c>
      <c r="K41" s="21" t="str">
        <f>IF(VLOOKUP(A41,'DB（シナリオ）'!$A$2:$R$217,11,FALSE)="","",VLOOKUP(A41,'DB（シナリオ）'!$A$2:$R$217,11,FALSE))</f>
        <v>ひがしの市</v>
      </c>
      <c r="L41" s="21" t="str">
        <f>IF(VLOOKUP(A41,'DB（シナリオ）'!$A$2:$R$217,12,FALSE)="","",VLOOKUP(A41,'DB（シナリオ）'!$A$2:$R$217,12,FALSE))</f>
        <v>東西線あり駅</v>
      </c>
      <c r="M41" s="21">
        <f>IF(VLOOKUP(A41,'DB（シナリオ）'!$A$2:$R$217,13,FALSE)="","",VLOOKUP(A41,'DB（シナリオ）'!$A$2:$R$217,13,FALSE))</f>
        <v>5</v>
      </c>
      <c r="N41" s="21" t="str">
        <f>IF(VLOOKUP(A41,'DB（シナリオ）'!$A$2:$R$217,15,FALSE)="","",VLOOKUP(A41,'DB（シナリオ）'!$A$2:$R$217,15,FALSE))</f>
        <v>独身、一人暮らし</v>
      </c>
      <c r="O41" s="21" t="str">
        <f>IF(VLOOKUP(A41,'DB（シナリオ）'!$A$2:$R$217,16,FALSE)="","",VLOOKUP(A41,'DB（シナリオ）'!$A$2:$R$217,16,FALSE))</f>
        <v/>
      </c>
      <c r="P41" s="21" t="str">
        <f>IF(VLOOKUP(A41,'DB（シナリオ）'!$A$2:$R$217,17,FALSE)="","",VLOOKUP(A41,'DB（シナリオ）'!$A$2:$R$217,17,FALSE))</f>
        <v/>
      </c>
      <c r="Q41" s="26" t="str">
        <f>IF(VLOOKUP(A41,'DB（シナリオ）'!$A$2:$R$217,18,FALSE)="","",VLOOKUP(A41,'DB（シナリオ）'!$A$2:$R$217,18,FALSE))</f>
        <v/>
      </c>
    </row>
    <row r="42" spans="1:17" ht="56.25" customHeight="1" x14ac:dyDescent="0.2">
      <c r="A42" s="21">
        <f t="shared" si="0"/>
        <v>141</v>
      </c>
      <c r="B42" s="21" t="str">
        <f>IF(VLOOKUP(A42,'DB（シナリオ）'!$A$2:$R$217,2,FALSE)="","",VLOOKUP(A42,'DB（シナリオ）'!$A$2:$R$217,2,FALSE))</f>
        <v>情報技術部</v>
      </c>
      <c r="C42" s="22" t="str">
        <f>IF(VLOOKUP(A42,'DB（シナリオ）'!$A$2:$R$217,3,FALSE)="","",VLOOKUP(A42,'DB（シナリオ）'!$A$2:$R$217,3,FALSE))</f>
        <v>情報技術課</v>
      </c>
      <c r="D42" s="21" t="str">
        <f>IF(VLOOKUP(A42,'DB（シナリオ）'!$A$2:$R$217,4,FALSE)="","",VLOOKUP(A42,'DB（シナリオ）'!$A$2:$R$217,4,FALSE))</f>
        <v/>
      </c>
      <c r="E42" s="22" t="str">
        <f>IF(VLOOKUP(A42,'DB（シナリオ）'!$A$2:$R$217,5,FALSE)="","",VLOOKUP(A42,'DB（シナリオ）'!$A$2:$R$217,5,FALSE))</f>
        <v>劉</v>
      </c>
      <c r="F42" s="22" t="str">
        <f>IF(VLOOKUP(A42,'DB（シナリオ）'!$A$2:$R$217,6,FALSE)="","",VLOOKUP(A42,'DB（シナリオ）'!$A$2:$R$217,6,FALSE))</f>
        <v>男</v>
      </c>
      <c r="G42" s="22">
        <f>IF(VLOOKUP(A42,'DB（シナリオ）'!$A$2:$R$217,7,FALSE)="","",VLOOKUP(A42,'DB（シナリオ）'!$A$2:$R$217,7,FALSE))</f>
        <v>40</v>
      </c>
      <c r="H42" s="45" t="str">
        <f>IF(VLOOKUP(A42,'DB（シナリオ）'!$A$2:$R$217,8,FALSE)="","",VLOOKUP(A42,'DB（シナリオ）'!$A$2:$R$217,8,FALSE))</f>
        <v>在館</v>
      </c>
      <c r="I42" s="21" t="str">
        <f>IF(VLOOKUP(A42,'DB（シナリオ）'!$A$2:$R$217,9,FALSE)="","",VLOOKUP(A42,'DB（シナリオ）'!$A$2:$R$217,9,FALSE))</f>
        <v>中国法人からの出向者</v>
      </c>
      <c r="J42" s="22" t="str">
        <f>IF(VLOOKUP(A42,'DB（シナリオ）'!$A$2:$R$217,10,FALSE)="","",VLOOKUP(A42,'DB（シナリオ）'!$A$2:$R$217,10,FALSE))</f>
        <v>社内におり、無事</v>
      </c>
      <c r="K42" s="21" t="str">
        <f>IF(VLOOKUP(A42,'DB（シナリオ）'!$A$2:$R$217,11,FALSE)="","",VLOOKUP(A42,'DB（シナリオ）'!$A$2:$R$217,11,FALSE))</f>
        <v>はまべ市</v>
      </c>
      <c r="L42" s="21" t="str">
        <f>IF(VLOOKUP(A42,'DB（シナリオ）'!$A$2:$R$217,12,FALSE)="","",VLOOKUP(A42,'DB（シナリオ）'!$A$2:$R$217,12,FALSE))</f>
        <v>東西線かぶと駅</v>
      </c>
      <c r="M42" s="21">
        <f>IF(VLOOKUP(A42,'DB（シナリオ）'!$A$2:$R$217,13,FALSE)="","",VLOOKUP(A42,'DB（シナリオ）'!$A$2:$R$217,13,FALSE))</f>
        <v>30</v>
      </c>
      <c r="N42" s="21" t="str">
        <f>IF(VLOOKUP(A42,'DB（シナリオ）'!$A$2:$R$217,15,FALSE)="","",VLOOKUP(A42,'DB（シナリオ）'!$A$2:$R$217,15,FALSE))</f>
        <v>妻</v>
      </c>
      <c r="O42" s="21" t="str">
        <f>IF(VLOOKUP(A42,'DB（シナリオ）'!$A$2:$R$217,16,FALSE)="","",VLOOKUP(A42,'DB（シナリオ）'!$A$2:$R$217,16,FALSE))</f>
        <v>無事</v>
      </c>
      <c r="P42" s="21" t="str">
        <f>IF(VLOOKUP(A42,'DB（シナリオ）'!$A$2:$R$217,17,FALSE)="","",VLOOKUP(A42,'DB（シナリオ）'!$A$2:$R$217,17,FALSE))</f>
        <v>中国語（北京語）と日本語が話せる</v>
      </c>
      <c r="Q42" s="26" t="str">
        <f>IF(VLOOKUP(A42,'DB（シナリオ）'!$A$2:$R$217,18,FALSE)="","",VLOOKUP(A42,'DB（シナリオ）'!$A$2:$R$217,18,FALSE))</f>
        <v/>
      </c>
    </row>
    <row r="43" spans="1:17" ht="56.25" customHeight="1" x14ac:dyDescent="0.2">
      <c r="A43" s="21">
        <f t="shared" si="0"/>
        <v>142</v>
      </c>
      <c r="B43" s="21" t="str">
        <f>IF(VLOOKUP(A43,'DB（シナリオ）'!$A$2:$R$217,2,FALSE)="","",VLOOKUP(A43,'DB（シナリオ）'!$A$2:$R$217,2,FALSE))</f>
        <v>情報技術部</v>
      </c>
      <c r="C43" s="22" t="str">
        <f>IF(VLOOKUP(A43,'DB（シナリオ）'!$A$2:$R$217,3,FALSE)="","",VLOOKUP(A43,'DB（シナリオ）'!$A$2:$R$217,3,FALSE))</f>
        <v>情報技術課</v>
      </c>
      <c r="D43" s="21" t="str">
        <f>IF(VLOOKUP(A43,'DB（シナリオ）'!$A$2:$R$217,4,FALSE)="","",VLOOKUP(A43,'DB（シナリオ）'!$A$2:$R$217,4,FALSE))</f>
        <v/>
      </c>
      <c r="E43" s="22" t="str">
        <f>IF(VLOOKUP(A43,'DB（シナリオ）'!$A$2:$R$217,5,FALSE)="","",VLOOKUP(A43,'DB（シナリオ）'!$A$2:$R$217,5,FALSE))</f>
        <v>曹</v>
      </c>
      <c r="F43" s="22" t="str">
        <f>IF(VLOOKUP(A43,'DB（シナリオ）'!$A$2:$R$217,6,FALSE)="","",VLOOKUP(A43,'DB（シナリオ）'!$A$2:$R$217,6,FALSE))</f>
        <v>男</v>
      </c>
      <c r="G43" s="22">
        <f>IF(VLOOKUP(A43,'DB（シナリオ）'!$A$2:$R$217,7,FALSE)="","",VLOOKUP(A43,'DB（シナリオ）'!$A$2:$R$217,7,FALSE))</f>
        <v>39</v>
      </c>
      <c r="H43" s="45" t="s">
        <v>1689</v>
      </c>
      <c r="I43" s="21" t="str">
        <f>IF(VLOOKUP(A43,'DB（シナリオ）'!$A$2:$R$217,9,FALSE)="","",VLOOKUP(A43,'DB（シナリオ）'!$A$2:$R$217,9,FALSE))</f>
        <v>中国法人からの出向者</v>
      </c>
      <c r="J43" s="22" t="s">
        <v>1693</v>
      </c>
      <c r="K43" s="21" t="str">
        <f>IF(VLOOKUP(A43,'DB（シナリオ）'!$A$2:$R$217,11,FALSE)="","",VLOOKUP(A43,'DB（シナリオ）'!$A$2:$R$217,11,FALSE))</f>
        <v>にしやま市</v>
      </c>
      <c r="L43" s="21" t="str">
        <f>IF(VLOOKUP(A43,'DB（シナリオ）'!$A$2:$R$217,12,FALSE)="","",VLOOKUP(A43,'DB（シナリオ）'!$A$2:$R$217,12,FALSE))</f>
        <v>東西線ばった駅</v>
      </c>
      <c r="M43" s="21">
        <f>IF(VLOOKUP(A43,'DB（シナリオ）'!$A$2:$R$217,13,FALSE)="","",VLOOKUP(A43,'DB（シナリオ）'!$A$2:$R$217,13,FALSE))</f>
        <v>25</v>
      </c>
      <c r="N43" s="21" t="str">
        <f>IF(VLOOKUP(A43,'DB（シナリオ）'!$A$2:$R$217,15,FALSE)="","",VLOOKUP(A43,'DB（シナリオ）'!$A$2:$R$217,15,FALSE))</f>
        <v>独身、一人暮らし</v>
      </c>
      <c r="O43" s="21" t="str">
        <f>IF(VLOOKUP(A43,'DB（シナリオ）'!$A$2:$R$217,16,FALSE)="","",VLOOKUP(A43,'DB（シナリオ）'!$A$2:$R$217,16,FALSE))</f>
        <v/>
      </c>
      <c r="P43" s="21" t="str">
        <f>IF(VLOOKUP(A43,'DB（シナリオ）'!$A$2:$R$217,17,FALSE)="","",VLOOKUP(A43,'DB（シナリオ）'!$A$2:$R$217,17,FALSE))</f>
        <v>中国語（北京語）と日本語が話せる</v>
      </c>
      <c r="Q43" s="26" t="str">
        <f>IF(VLOOKUP(A43,'DB（シナリオ）'!$A$2:$R$217,18,FALSE)="","",VLOOKUP(A43,'DB（シナリオ）'!$A$2:$R$217,18,FALSE))</f>
        <v/>
      </c>
    </row>
    <row r="44" spans="1:17" ht="56.25" customHeight="1" x14ac:dyDescent="0.2">
      <c r="A44" s="21">
        <f t="shared" si="0"/>
        <v>143</v>
      </c>
      <c r="B44" s="21" t="str">
        <f>IF(VLOOKUP(A44,'DB（シナリオ）'!$A$2:$R$217,2,FALSE)="","",VLOOKUP(A44,'DB（シナリオ）'!$A$2:$R$217,2,FALSE))</f>
        <v>情報技術部</v>
      </c>
      <c r="C44" s="22" t="str">
        <f>IF(VLOOKUP(A44,'DB（シナリオ）'!$A$2:$R$217,3,FALSE)="","",VLOOKUP(A44,'DB（シナリオ）'!$A$2:$R$217,3,FALSE))</f>
        <v>情報技術課</v>
      </c>
      <c r="D44" s="21" t="str">
        <f>IF(VLOOKUP(A44,'DB（シナリオ）'!$A$2:$R$217,4,FALSE)="","",VLOOKUP(A44,'DB（シナリオ）'!$A$2:$R$217,4,FALSE))</f>
        <v/>
      </c>
      <c r="E44" s="22" t="str">
        <f>IF(VLOOKUP(A44,'DB（シナリオ）'!$A$2:$R$217,5,FALSE)="","",VLOOKUP(A44,'DB（シナリオ）'!$A$2:$R$217,5,FALSE))</f>
        <v>孫</v>
      </c>
      <c r="F44" s="22" t="str">
        <f>IF(VLOOKUP(A44,'DB（シナリオ）'!$A$2:$R$217,6,FALSE)="","",VLOOKUP(A44,'DB（シナリオ）'!$A$2:$R$217,6,FALSE))</f>
        <v>女</v>
      </c>
      <c r="G44" s="22">
        <f>IF(VLOOKUP(A44,'DB（シナリオ）'!$A$2:$R$217,7,FALSE)="","",VLOOKUP(A44,'DB（シナリオ）'!$A$2:$R$217,7,FALSE))</f>
        <v>33</v>
      </c>
      <c r="H44" s="45" t="s">
        <v>1689</v>
      </c>
      <c r="I44" s="21" t="str">
        <f>IF(VLOOKUP(A44,'DB（シナリオ）'!$A$2:$R$217,9,FALSE)="","",VLOOKUP(A44,'DB（シナリオ）'!$A$2:$R$217,9,FALSE))</f>
        <v>中国法人からの出向者</v>
      </c>
      <c r="J44" s="22" t="s">
        <v>1693</v>
      </c>
      <c r="K44" s="21" t="str">
        <f>IF(VLOOKUP(A44,'DB（シナリオ）'!$A$2:$R$217,11,FALSE)="","",VLOOKUP(A44,'DB（シナリオ）'!$A$2:$R$217,11,FALSE))</f>
        <v>はまべ市</v>
      </c>
      <c r="L44" s="21" t="str">
        <f>IF(VLOOKUP(A44,'DB（シナリオ）'!$A$2:$R$217,12,FALSE)="","",VLOOKUP(A44,'DB（シナリオ）'!$A$2:$R$217,12,FALSE))</f>
        <v>東西線かぶと駅</v>
      </c>
      <c r="M44" s="21">
        <f>IF(VLOOKUP(A44,'DB（シナリオ）'!$A$2:$R$217,13,FALSE)="","",VLOOKUP(A44,'DB（シナリオ）'!$A$2:$R$217,13,FALSE))</f>
        <v>30</v>
      </c>
      <c r="N44" s="21" t="str">
        <f>IF(VLOOKUP(A44,'DB（シナリオ）'!$A$2:$R$217,15,FALSE)="","",VLOOKUP(A44,'DB（シナリオ）'!$A$2:$R$217,15,FALSE))</f>
        <v>独身、一人暮らし</v>
      </c>
      <c r="O44" s="21" t="str">
        <f>IF(VLOOKUP(A44,'DB（シナリオ）'!$A$2:$R$217,16,FALSE)="","",VLOOKUP(A44,'DB（シナリオ）'!$A$2:$R$217,16,FALSE))</f>
        <v/>
      </c>
      <c r="P44" s="21" t="str">
        <f>IF(VLOOKUP(A44,'DB（シナリオ）'!$A$2:$R$217,17,FALSE)="","",VLOOKUP(A44,'DB（シナリオ）'!$A$2:$R$217,17,FALSE))</f>
        <v>中国語（北京語）と日本語が話せる</v>
      </c>
      <c r="Q44" s="26" t="str">
        <f>IF(VLOOKUP(A44,'DB（シナリオ）'!$A$2:$R$217,18,FALSE)="","",VLOOKUP(A44,'DB（シナリオ）'!$A$2:$R$217,18,FALSE))</f>
        <v/>
      </c>
    </row>
    <row r="45" spans="1:17" ht="56.25" customHeight="1" x14ac:dyDescent="0.2">
      <c r="A45" s="21">
        <f t="shared" si="0"/>
        <v>144</v>
      </c>
      <c r="B45" s="21" t="str">
        <f>IF(VLOOKUP(A45,'DB（シナリオ）'!$A$2:$R$217,2,FALSE)="","",VLOOKUP(A45,'DB（シナリオ）'!$A$2:$R$217,2,FALSE))</f>
        <v>営業部</v>
      </c>
      <c r="C45" s="22" t="str">
        <f>IF(VLOOKUP(A45,'DB（シナリオ）'!$A$2:$R$217,3,FALSE)="","",VLOOKUP(A45,'DB（シナリオ）'!$A$2:$R$217,3,FALSE))</f>
        <v/>
      </c>
      <c r="D45" s="21" t="str">
        <f>IF(VLOOKUP(A45,'DB（シナリオ）'!$A$2:$R$217,4,FALSE)="","",VLOOKUP(A45,'DB（シナリオ）'!$A$2:$R$217,4,FALSE))</f>
        <v>部長【対策本部】</v>
      </c>
      <c r="E45" s="22" t="str">
        <f>IF(VLOOKUP(A45,'DB（シナリオ）'!$A$2:$R$217,5,FALSE)="","",VLOOKUP(A45,'DB（シナリオ）'!$A$2:$R$217,5,FALSE))</f>
        <v>長谷川</v>
      </c>
      <c r="F45" s="22" t="str">
        <f>IF(VLOOKUP(A45,'DB（シナリオ）'!$A$2:$R$217,6,FALSE)="","",VLOOKUP(A45,'DB（シナリオ）'!$A$2:$R$217,6,FALSE))</f>
        <v>男</v>
      </c>
      <c r="G45" s="22">
        <f>IF(VLOOKUP(A45,'DB（シナリオ）'!$A$2:$R$217,7,FALSE)="","",VLOOKUP(A45,'DB（シナリオ）'!$A$2:$R$217,7,FALSE))</f>
        <v>56</v>
      </c>
      <c r="H45" s="45" t="s">
        <v>1689</v>
      </c>
      <c r="I45" s="21" t="str">
        <f>IF(VLOOKUP(A45,'DB（シナリオ）'!$A$2:$R$217,9,FALSE)="","",VLOOKUP(A45,'DB（シナリオ）'!$A$2:$R$217,9,FALSE))</f>
        <v/>
      </c>
      <c r="J45" s="22" t="s">
        <v>1691</v>
      </c>
      <c r="K45" s="21" t="str">
        <f>IF(VLOOKUP(A45,'DB（シナリオ）'!$A$2:$R$217,11,FALSE)="","",VLOOKUP(A45,'DB（シナリオ）'!$A$2:$R$217,11,FALSE))</f>
        <v>ひがしの市</v>
      </c>
      <c r="L45" s="21" t="str">
        <f>IF(VLOOKUP(A45,'DB（シナリオ）'!$A$2:$R$217,12,FALSE)="","",VLOOKUP(A45,'DB（シナリオ）'!$A$2:$R$217,12,FALSE))</f>
        <v>東西線クマ駅</v>
      </c>
      <c r="M45" s="21">
        <f>IF(VLOOKUP(A45,'DB（シナリオ）'!$A$2:$R$217,13,FALSE)="","",VLOOKUP(A45,'DB（シナリオ）'!$A$2:$R$217,13,FALSE))</f>
        <v>22</v>
      </c>
      <c r="N45" s="21" t="str">
        <f>IF(VLOOKUP(A45,'DB（シナリオ）'!$A$2:$R$217,15,FALSE)="","",VLOOKUP(A45,'DB（シナリオ）'!$A$2:$R$217,15,FALSE))</f>
        <v>妻、息子(20歳）、娘(16歳）</v>
      </c>
      <c r="O45" s="21" t="str">
        <f>IF(VLOOKUP(A45,'DB（シナリオ）'!$A$2:$R$217,16,FALSE)="","",VLOOKUP(A45,'DB（シナリオ）'!$A$2:$R$217,16,FALSE))</f>
        <v>全員無事</v>
      </c>
      <c r="P45" s="21" t="str">
        <f>IF(VLOOKUP(A45,'DB（シナリオ）'!$A$2:$R$217,17,FALSE)="","",VLOOKUP(A45,'DB（シナリオ）'!$A$2:$R$217,17,FALSE))</f>
        <v/>
      </c>
      <c r="Q45" s="26" t="str">
        <f>IF(VLOOKUP(A45,'DB（シナリオ）'!$A$2:$R$217,18,FALSE)="","",VLOOKUP(A45,'DB（シナリオ）'!$A$2:$R$217,18,FALSE))</f>
        <v/>
      </c>
    </row>
    <row r="46" spans="1:17" ht="56.25" customHeight="1" x14ac:dyDescent="0.2">
      <c r="A46" s="21">
        <f t="shared" si="0"/>
        <v>145</v>
      </c>
      <c r="B46" s="21" t="str">
        <f>IF(VLOOKUP(A46,'DB（シナリオ）'!$A$2:$R$217,2,FALSE)="","",VLOOKUP(A46,'DB（シナリオ）'!$A$2:$R$217,2,FALSE))</f>
        <v>営業部</v>
      </c>
      <c r="C46" s="22" t="str">
        <f>IF(VLOOKUP(A46,'DB（シナリオ）'!$A$2:$R$217,3,FALSE)="","",VLOOKUP(A46,'DB（シナリオ）'!$A$2:$R$217,3,FALSE))</f>
        <v>営業１課</v>
      </c>
      <c r="D46" s="21" t="str">
        <f>IF(VLOOKUP(A46,'DB（シナリオ）'!$A$2:$R$217,4,FALSE)="","",VLOOKUP(A46,'DB（シナリオ）'!$A$2:$R$217,4,FALSE))</f>
        <v>課長</v>
      </c>
      <c r="E46" s="22" t="str">
        <f>IF(VLOOKUP(A46,'DB（シナリオ）'!$A$2:$R$217,5,FALSE)="","",VLOOKUP(A46,'DB（シナリオ）'!$A$2:$R$217,5,FALSE))</f>
        <v>村上</v>
      </c>
      <c r="F46" s="22" t="str">
        <f>IF(VLOOKUP(A46,'DB（シナリオ）'!$A$2:$R$217,6,FALSE)="","",VLOOKUP(A46,'DB（シナリオ）'!$A$2:$R$217,6,FALSE))</f>
        <v>男</v>
      </c>
      <c r="G46" s="22">
        <f>IF(VLOOKUP(A46,'DB（シナリオ）'!$A$2:$R$217,7,FALSE)="","",VLOOKUP(A46,'DB（シナリオ）'!$A$2:$R$217,7,FALSE))</f>
        <v>52</v>
      </c>
      <c r="H46" s="45" t="str">
        <f>IF(VLOOKUP(A46,'DB（シナリオ）'!$A$2:$R$217,8,FALSE)="","",VLOOKUP(A46,'DB（シナリオ）'!$A$2:$R$217,8,FALSE))</f>
        <v>在館</v>
      </c>
      <c r="I46" s="21" t="str">
        <f>IF(VLOOKUP(A46,'DB（シナリオ）'!$A$2:$R$217,9,FALSE)="","",VLOOKUP(A46,'DB（シナリオ）'!$A$2:$R$217,9,FALSE))</f>
        <v/>
      </c>
      <c r="J46" s="22" t="str">
        <f>IF(VLOOKUP(A46,'DB（シナリオ）'!$A$2:$R$217,10,FALSE)="","",VLOOKUP(A46,'DB（シナリオ）'!$A$2:$R$217,10,FALSE))</f>
        <v>社内におり、無事</v>
      </c>
      <c r="K46" s="21" t="str">
        <f>IF(VLOOKUP(A46,'DB（シナリオ）'!$A$2:$R$217,11,FALSE)="","",VLOOKUP(A46,'DB（シナリオ）'!$A$2:$R$217,11,FALSE))</f>
        <v>はまべ市</v>
      </c>
      <c r="L46" s="21" t="str">
        <f>IF(VLOOKUP(A46,'DB（シナリオ）'!$A$2:$R$217,12,FALSE)="","",VLOOKUP(A46,'DB（シナリオ）'!$A$2:$R$217,12,FALSE))</f>
        <v>東西線かぶと駅</v>
      </c>
      <c r="M46" s="21">
        <f>IF(VLOOKUP(A46,'DB（シナリオ）'!$A$2:$R$217,13,FALSE)="","",VLOOKUP(A46,'DB（シナリオ）'!$A$2:$R$217,13,FALSE))</f>
        <v>30</v>
      </c>
      <c r="N46" s="21" t="str">
        <f>IF(VLOOKUP(A46,'DB（シナリオ）'!$A$2:$R$217,15,FALSE)="","",VLOOKUP(A46,'DB（シナリオ）'!$A$2:$R$217,15,FALSE))</f>
        <v>妻,息子(18歳)</v>
      </c>
      <c r="O46" s="21" t="str">
        <f>IF(VLOOKUP(A46,'DB（シナリオ）'!$A$2:$R$217,16,FALSE)="","",VLOOKUP(A46,'DB（シナリオ）'!$A$2:$R$217,16,FALSE))</f>
        <v>全員無事</v>
      </c>
      <c r="P46" s="21" t="str">
        <f>IF(VLOOKUP(A46,'DB（シナリオ）'!$A$2:$R$217,17,FALSE)="","",VLOOKUP(A46,'DB（シナリオ）'!$A$2:$R$217,17,FALSE))</f>
        <v/>
      </c>
      <c r="Q46" s="26" t="str">
        <f>IF(VLOOKUP(A46,'DB（シナリオ）'!$A$2:$R$217,18,FALSE)="","",VLOOKUP(A46,'DB（シナリオ）'!$A$2:$R$217,18,FALSE))</f>
        <v>糖尿病のため、1日3回（毎食後）処方薬を服用。</v>
      </c>
    </row>
    <row r="47" spans="1:17" ht="56.25" customHeight="1" x14ac:dyDescent="0.2">
      <c r="A47" s="21">
        <f t="shared" si="0"/>
        <v>146</v>
      </c>
      <c r="B47" s="21" t="str">
        <f>IF(VLOOKUP(A47,'DB（シナリオ）'!$A$2:$R$217,2,FALSE)="","",VLOOKUP(A47,'DB（シナリオ）'!$A$2:$R$217,2,FALSE))</f>
        <v>営業部</v>
      </c>
      <c r="C47" s="22" t="str">
        <f>IF(VLOOKUP(A47,'DB（シナリオ）'!$A$2:$R$217,3,FALSE)="","",VLOOKUP(A47,'DB（シナリオ）'!$A$2:$R$217,3,FALSE))</f>
        <v>営業１課</v>
      </c>
      <c r="D47" s="21" t="str">
        <f>IF(VLOOKUP(A47,'DB（シナリオ）'!$A$2:$R$217,4,FALSE)="","",VLOOKUP(A47,'DB（シナリオ）'!$A$2:$R$217,4,FALSE))</f>
        <v/>
      </c>
      <c r="E47" s="22" t="str">
        <f>IF(VLOOKUP(A47,'DB（シナリオ）'!$A$2:$R$217,5,FALSE)="","",VLOOKUP(A47,'DB（シナリオ）'!$A$2:$R$217,5,FALSE))</f>
        <v>近藤</v>
      </c>
      <c r="F47" s="22" t="str">
        <f>IF(VLOOKUP(A47,'DB（シナリオ）'!$A$2:$R$217,6,FALSE)="","",VLOOKUP(A47,'DB（シナリオ）'!$A$2:$R$217,6,FALSE))</f>
        <v>男</v>
      </c>
      <c r="G47" s="22">
        <f>IF(VLOOKUP(A47,'DB（シナリオ）'!$A$2:$R$217,7,FALSE)="","",VLOOKUP(A47,'DB（シナリオ）'!$A$2:$R$217,7,FALSE))</f>
        <v>50</v>
      </c>
      <c r="H47" s="45" t="str">
        <f>IF(VLOOKUP(A47,'DB（シナリオ）'!$A$2:$R$217,8,FALSE)="","",VLOOKUP(A47,'DB（シナリオ）'!$A$2:$R$217,8,FALSE))</f>
        <v>在館</v>
      </c>
      <c r="I47" s="21" t="str">
        <f>IF(VLOOKUP(A47,'DB（シナリオ）'!$A$2:$R$217,9,FALSE)="","",VLOOKUP(A47,'DB（シナリオ）'!$A$2:$R$217,9,FALSE))</f>
        <v>負傷</v>
      </c>
      <c r="J47" s="22" t="str">
        <f>IF(VLOOKUP(A47,'DB（シナリオ）'!$A$2:$R$217,10,FALSE)="","",VLOOKUP(A47,'DB（シナリオ）'!$A$2:$R$217,10,FALSE))</f>
        <v>社内におり、無事。棚からの落下物で打撲を受けるも、軽傷。</v>
      </c>
      <c r="K47" s="21" t="str">
        <f>IF(VLOOKUP(A47,'DB（シナリオ）'!$A$2:$R$217,11,FALSE)="","",VLOOKUP(A47,'DB（シナリオ）'!$A$2:$R$217,11,FALSE))</f>
        <v>にしやま市</v>
      </c>
      <c r="L47" s="21" t="str">
        <f>IF(VLOOKUP(A47,'DB（シナリオ）'!$A$2:$R$217,12,FALSE)="","",VLOOKUP(A47,'DB（シナリオ）'!$A$2:$R$217,12,FALSE))</f>
        <v>東西線てんとう駅</v>
      </c>
      <c r="M47" s="21">
        <f>IF(VLOOKUP(A47,'DB（シナリオ）'!$A$2:$R$217,13,FALSE)="","",VLOOKUP(A47,'DB（シナリオ）'!$A$2:$R$217,13,FALSE))</f>
        <v>10</v>
      </c>
      <c r="N47" s="21" t="str">
        <f>IF(VLOOKUP(A47,'DB（シナリオ）'!$A$2:$R$217,15,FALSE)="","",VLOOKUP(A47,'DB（シナリオ）'!$A$2:$R$217,15,FALSE))</f>
        <v>妻、娘(12歳）、息子(10歳)</v>
      </c>
      <c r="O47" s="21" t="str">
        <f>IF(VLOOKUP(A47,'DB（シナリオ）'!$A$2:$R$217,16,FALSE)="","",VLOOKUP(A47,'DB（シナリオ）'!$A$2:$R$217,16,FALSE))</f>
        <v>全員無事</v>
      </c>
      <c r="P47" s="21" t="str">
        <f>IF(VLOOKUP(A47,'DB（シナリオ）'!$A$2:$R$217,17,FALSE)="","",VLOOKUP(A47,'DB（シナリオ）'!$A$2:$R$217,17,FALSE))</f>
        <v/>
      </c>
      <c r="Q47" s="26" t="str">
        <f>IF(VLOOKUP(A47,'DB（シナリオ）'!$A$2:$R$217,18,FALSE)="","",VLOOKUP(A47,'DB（シナリオ）'!$A$2:$R$217,18,FALSE))</f>
        <v/>
      </c>
    </row>
    <row r="48" spans="1:17" ht="56.25" customHeight="1" x14ac:dyDescent="0.2">
      <c r="A48" s="21">
        <f t="shared" si="0"/>
        <v>147</v>
      </c>
      <c r="B48" s="21" t="str">
        <f>IF(VLOOKUP(A48,'DB（シナリオ）'!$A$2:$R$217,2,FALSE)="","",VLOOKUP(A48,'DB（シナリオ）'!$A$2:$R$217,2,FALSE))</f>
        <v>営業部</v>
      </c>
      <c r="C48" s="22" t="str">
        <f>IF(VLOOKUP(A48,'DB（シナリオ）'!$A$2:$R$217,3,FALSE)="","",VLOOKUP(A48,'DB（シナリオ）'!$A$2:$R$217,3,FALSE))</f>
        <v>営業１課</v>
      </c>
      <c r="D48" s="21" t="str">
        <f>IF(VLOOKUP(A48,'DB（シナリオ）'!$A$2:$R$217,4,FALSE)="","",VLOOKUP(A48,'DB（シナリオ）'!$A$2:$R$217,4,FALSE))</f>
        <v/>
      </c>
      <c r="E48" s="22" t="str">
        <f>IF(VLOOKUP(A48,'DB（シナリオ）'!$A$2:$R$217,5,FALSE)="","",VLOOKUP(A48,'DB（シナリオ）'!$A$2:$R$217,5,FALSE))</f>
        <v>石井</v>
      </c>
      <c r="F48" s="22" t="str">
        <f>IF(VLOOKUP(A48,'DB（シナリオ）'!$A$2:$R$217,6,FALSE)="","",VLOOKUP(A48,'DB（シナリオ）'!$A$2:$R$217,6,FALSE))</f>
        <v>男</v>
      </c>
      <c r="G48" s="22">
        <f>IF(VLOOKUP(A48,'DB（シナリオ）'!$A$2:$R$217,7,FALSE)="","",VLOOKUP(A48,'DB（シナリオ）'!$A$2:$R$217,7,FALSE))</f>
        <v>49</v>
      </c>
      <c r="H48" s="45" t="s">
        <v>1689</v>
      </c>
      <c r="I48" s="21" t="str">
        <f>IF(VLOOKUP(A48,'DB（シナリオ）'!$A$2:$R$217,9,FALSE)="","",VLOOKUP(A48,'DB（シナリオ）'!$A$2:$R$217,9,FALSE))</f>
        <v/>
      </c>
      <c r="J48" s="22" t="s">
        <v>1691</v>
      </c>
      <c r="K48" s="21" t="str">
        <f>IF(VLOOKUP(A48,'DB（シナリオ）'!$A$2:$R$217,11,FALSE)="","",VLOOKUP(A48,'DB（シナリオ）'!$A$2:$R$217,11,FALSE))</f>
        <v>ひがしの市</v>
      </c>
      <c r="L48" s="21" t="str">
        <f>IF(VLOOKUP(A48,'DB（シナリオ）'!$A$2:$R$217,12,FALSE)="","",VLOOKUP(A48,'DB（シナリオ）'!$A$2:$R$217,12,FALSE))</f>
        <v>南北線あじ駅</v>
      </c>
      <c r="M48" s="21">
        <f>IF(VLOOKUP(A48,'DB（シナリオ）'!$A$2:$R$217,13,FALSE)="","",VLOOKUP(A48,'DB（シナリオ）'!$A$2:$R$217,13,FALSE))</f>
        <v>5</v>
      </c>
      <c r="N48" s="21" t="str">
        <f>IF(VLOOKUP(A48,'DB（シナリオ）'!$A$2:$R$217,15,FALSE)="","",VLOOKUP(A48,'DB（シナリオ）'!$A$2:$R$217,15,FALSE))</f>
        <v>妻、娘(20歳）、娘(16歳）</v>
      </c>
      <c r="O48" s="21" t="str">
        <f>IF(VLOOKUP(A48,'DB（シナリオ）'!$A$2:$R$217,16,FALSE)="","",VLOOKUP(A48,'DB（シナリオ）'!$A$2:$R$217,16,FALSE))</f>
        <v>全員無事</v>
      </c>
      <c r="P48" s="21" t="str">
        <f>IF(VLOOKUP(A48,'DB（シナリオ）'!$A$2:$R$217,17,FALSE)="","",VLOOKUP(A48,'DB（シナリオ）'!$A$2:$R$217,17,FALSE))</f>
        <v/>
      </c>
      <c r="Q48" s="26" t="str">
        <f>IF(VLOOKUP(A48,'DB（シナリオ）'!$A$2:$R$217,18,FALSE)="","",VLOOKUP(A48,'DB（シナリオ）'!$A$2:$R$217,18,FALSE))</f>
        <v/>
      </c>
    </row>
    <row r="49" spans="1:17" ht="56.25" customHeight="1" x14ac:dyDescent="0.2">
      <c r="A49" s="21">
        <f t="shared" si="0"/>
        <v>148</v>
      </c>
      <c r="B49" s="21" t="str">
        <f>IF(VLOOKUP(A49,'DB（シナリオ）'!$A$2:$R$217,2,FALSE)="","",VLOOKUP(A49,'DB（シナリオ）'!$A$2:$R$217,2,FALSE))</f>
        <v>営業部</v>
      </c>
      <c r="C49" s="22" t="str">
        <f>IF(VLOOKUP(A49,'DB（シナリオ）'!$A$2:$R$217,3,FALSE)="","",VLOOKUP(A49,'DB（シナリオ）'!$A$2:$R$217,3,FALSE))</f>
        <v>営業１課</v>
      </c>
      <c r="D49" s="21" t="str">
        <f>IF(VLOOKUP(A49,'DB（シナリオ）'!$A$2:$R$217,4,FALSE)="","",VLOOKUP(A49,'DB（シナリオ）'!$A$2:$R$217,4,FALSE))</f>
        <v/>
      </c>
      <c r="E49" s="22" t="str">
        <f>IF(VLOOKUP(A49,'DB（シナリオ）'!$A$2:$R$217,5,FALSE)="","",VLOOKUP(A49,'DB（シナリオ）'!$A$2:$R$217,5,FALSE))</f>
        <v>坂本</v>
      </c>
      <c r="F49" s="22" t="str">
        <f>IF(VLOOKUP(A49,'DB（シナリオ）'!$A$2:$R$217,6,FALSE)="","",VLOOKUP(A49,'DB（シナリオ）'!$A$2:$R$217,6,FALSE))</f>
        <v>男</v>
      </c>
      <c r="G49" s="22">
        <f>IF(VLOOKUP(A49,'DB（シナリオ）'!$A$2:$R$217,7,FALSE)="","",VLOOKUP(A49,'DB（シナリオ）'!$A$2:$R$217,7,FALSE))</f>
        <v>48</v>
      </c>
      <c r="H49" s="45" t="str">
        <f>IF(VLOOKUP(A49,'DB（シナリオ）'!$A$2:$R$217,8,FALSE)="","",VLOOKUP(A49,'DB（シナリオ）'!$A$2:$R$217,8,FALSE))</f>
        <v>休暇・欠勤</v>
      </c>
      <c r="I49" s="21" t="str">
        <f>IF(VLOOKUP(A49,'DB（シナリオ）'!$A$2:$R$217,9,FALSE)="","",VLOOKUP(A49,'DB（シナリオ）'!$A$2:$R$217,9,FALSE))</f>
        <v/>
      </c>
      <c r="J49" s="22" t="str">
        <f>IF(VLOOKUP(A49,'DB（シナリオ）'!$A$2:$R$217,10,FALSE)="","",VLOOKUP(A49,'DB（シナリオ）'!$A$2:$R$217,10,FALSE))</f>
        <v>自宅で被災、足を複雑骨折。病院に搬送されたとの連絡あり。</v>
      </c>
      <c r="K49" s="21" t="str">
        <f>IF(VLOOKUP(A49,'DB（シナリオ）'!$A$2:$R$217,11,FALSE)="","",VLOOKUP(A49,'DB（シナリオ）'!$A$2:$R$217,11,FALSE))</f>
        <v>ひがしの市</v>
      </c>
      <c r="L49" s="21" t="str">
        <f>IF(VLOOKUP(A49,'DB（シナリオ）'!$A$2:$R$217,12,FALSE)="","",VLOOKUP(A49,'DB（シナリオ）'!$A$2:$R$217,12,FALSE))</f>
        <v>東西線リス駅</v>
      </c>
      <c r="M49" s="21">
        <f>IF(VLOOKUP(A49,'DB（シナリオ）'!$A$2:$R$217,13,FALSE)="","",VLOOKUP(A49,'DB（シナリオ）'!$A$2:$R$217,13,FALSE))</f>
        <v>5</v>
      </c>
      <c r="N49" s="21" t="str">
        <f>IF(VLOOKUP(A49,'DB（シナリオ）'!$A$2:$R$217,15,FALSE)="","",VLOOKUP(A49,'DB（シナリオ）'!$A$2:$R$217,15,FALSE))</f>
        <v>妻</v>
      </c>
      <c r="O49" s="21" t="str">
        <f>IF(VLOOKUP(A49,'DB（シナリオ）'!$A$2:$R$217,16,FALSE)="","",VLOOKUP(A49,'DB（シナリオ）'!$A$2:$R$217,16,FALSE))</f>
        <v>妻は無事だが、自身は重症</v>
      </c>
      <c r="P49" s="21" t="str">
        <f>IF(VLOOKUP(A49,'DB（シナリオ）'!$A$2:$R$217,17,FALSE)="","",VLOOKUP(A49,'DB（シナリオ）'!$A$2:$R$217,17,FALSE))</f>
        <v/>
      </c>
      <c r="Q49" s="26" t="str">
        <f>IF(VLOOKUP(A49,'DB（シナリオ）'!$A$2:$R$217,18,FALSE)="","",VLOOKUP(A49,'DB（シナリオ）'!$A$2:$R$217,18,FALSE))</f>
        <v/>
      </c>
    </row>
    <row r="50" spans="1:17" ht="56.25" customHeight="1" x14ac:dyDescent="0.2">
      <c r="A50" s="21">
        <f t="shared" si="0"/>
        <v>149</v>
      </c>
      <c r="B50" s="21" t="str">
        <f>IF(VLOOKUP(A50,'DB（シナリオ）'!$A$2:$R$217,2,FALSE)="","",VLOOKUP(A50,'DB（シナリオ）'!$A$2:$R$217,2,FALSE))</f>
        <v>営業部</v>
      </c>
      <c r="C50" s="22" t="str">
        <f>IF(VLOOKUP(A50,'DB（シナリオ）'!$A$2:$R$217,3,FALSE)="","",VLOOKUP(A50,'DB（シナリオ）'!$A$2:$R$217,3,FALSE))</f>
        <v>営業１課</v>
      </c>
      <c r="D50" s="21" t="str">
        <f>IF(VLOOKUP(A50,'DB（シナリオ）'!$A$2:$R$217,4,FALSE)="","",VLOOKUP(A50,'DB（シナリオ）'!$A$2:$R$217,4,FALSE))</f>
        <v/>
      </c>
      <c r="E50" s="22" t="str">
        <f>IF(VLOOKUP(A50,'DB（シナリオ）'!$A$2:$R$217,5,FALSE)="","",VLOOKUP(A50,'DB（シナリオ）'!$A$2:$R$217,5,FALSE))</f>
        <v>遠藤</v>
      </c>
      <c r="F50" s="22" t="str">
        <f>IF(VLOOKUP(A50,'DB（シナリオ）'!$A$2:$R$217,6,FALSE)="","",VLOOKUP(A50,'DB（シナリオ）'!$A$2:$R$217,6,FALSE))</f>
        <v>男</v>
      </c>
      <c r="G50" s="22">
        <f>IF(VLOOKUP(A50,'DB（シナリオ）'!$A$2:$R$217,7,FALSE)="","",VLOOKUP(A50,'DB（シナリオ）'!$A$2:$R$217,7,FALSE))</f>
        <v>44</v>
      </c>
      <c r="H50" s="45" t="str">
        <f>IF(VLOOKUP(A50,'DB（シナリオ）'!$A$2:$R$217,8,FALSE)="","",VLOOKUP(A50,'DB（シナリオ）'!$A$2:$R$217,8,FALSE))</f>
        <v>在館</v>
      </c>
      <c r="I50" s="21" t="str">
        <f>IF(VLOOKUP(A50,'DB（シナリオ）'!$A$2:$R$217,9,FALSE)="","",VLOOKUP(A50,'DB（シナリオ）'!$A$2:$R$217,9,FALSE))</f>
        <v/>
      </c>
      <c r="J50" s="22" t="str">
        <f>IF(VLOOKUP(A50,'DB（シナリオ）'!$A$2:$R$217,10,FALSE)="","",VLOOKUP(A50,'DB（シナリオ）'!$A$2:$R$217,10,FALSE))</f>
        <v>社内におり、無事</v>
      </c>
      <c r="K50" s="21" t="str">
        <f>IF(VLOOKUP(A50,'DB（シナリオ）'!$A$2:$R$217,11,FALSE)="","",VLOOKUP(A50,'DB（シナリオ）'!$A$2:$R$217,11,FALSE))</f>
        <v>にしやま市</v>
      </c>
      <c r="L50" s="21" t="str">
        <f>IF(VLOOKUP(A50,'DB（シナリオ）'!$A$2:$R$217,12,FALSE)="","",VLOOKUP(A50,'DB（シナリオ）'!$A$2:$R$217,12,FALSE))</f>
        <v>東西線こおろぎ駅</v>
      </c>
      <c r="M50" s="21">
        <f>IF(VLOOKUP(A50,'DB（シナリオ）'!$A$2:$R$217,13,FALSE)="","",VLOOKUP(A50,'DB（シナリオ）'!$A$2:$R$217,13,FALSE))</f>
        <v>20</v>
      </c>
      <c r="N50" s="21" t="str">
        <f>IF(VLOOKUP(A50,'DB（シナリオ）'!$A$2:$R$217,15,FALSE)="","",VLOOKUP(A50,'DB（シナリオ）'!$A$2:$R$217,15,FALSE))</f>
        <v>父（75歳）、母（70歳）と同居</v>
      </c>
      <c r="O50" s="21" t="str">
        <f>IF(VLOOKUP(A50,'DB（シナリオ）'!$A$2:$R$217,16,FALSE)="","",VLOOKUP(A50,'DB（シナリオ）'!$A$2:$R$217,16,FALSE))</f>
        <v>両親とも連絡不通</v>
      </c>
      <c r="P50" s="21" t="str">
        <f>IF(VLOOKUP(A50,'DB（シナリオ）'!$A$2:$R$217,17,FALSE)="","",VLOOKUP(A50,'DB（シナリオ）'!$A$2:$R$217,17,FALSE))</f>
        <v/>
      </c>
      <c r="Q50" s="26" t="str">
        <f>IF(VLOOKUP(A50,'DB（シナリオ）'!$A$2:$R$217,18,FALSE)="","",VLOOKUP(A50,'DB（シナリオ）'!$A$2:$R$217,18,FALSE))</f>
        <v>母親(70)は足が弱く、走ったり長く歩くことはできない。</v>
      </c>
    </row>
    <row r="51" spans="1:17" ht="56.25" customHeight="1" x14ac:dyDescent="0.2">
      <c r="A51" s="21">
        <f t="shared" si="0"/>
        <v>150</v>
      </c>
      <c r="B51" s="21" t="str">
        <f>IF(VLOOKUP(A51,'DB（シナリオ）'!$A$2:$R$217,2,FALSE)="","",VLOOKUP(A51,'DB（シナリオ）'!$A$2:$R$217,2,FALSE))</f>
        <v>営業部</v>
      </c>
      <c r="C51" s="22" t="str">
        <f>IF(VLOOKUP(A51,'DB（シナリオ）'!$A$2:$R$217,3,FALSE)="","",VLOOKUP(A51,'DB（シナリオ）'!$A$2:$R$217,3,FALSE))</f>
        <v>営業１課</v>
      </c>
      <c r="D51" s="21" t="str">
        <f>IF(VLOOKUP(A51,'DB（シナリオ）'!$A$2:$R$217,4,FALSE)="","",VLOOKUP(A51,'DB（シナリオ）'!$A$2:$R$217,4,FALSE))</f>
        <v/>
      </c>
      <c r="E51" s="22" t="str">
        <f>IF(VLOOKUP(A51,'DB（シナリオ）'!$A$2:$R$217,5,FALSE)="","",VLOOKUP(A51,'DB（シナリオ）'!$A$2:$R$217,5,FALSE))</f>
        <v>青木</v>
      </c>
      <c r="F51" s="22" t="str">
        <f>IF(VLOOKUP(A51,'DB（シナリオ）'!$A$2:$R$217,6,FALSE)="","",VLOOKUP(A51,'DB（シナリオ）'!$A$2:$R$217,6,FALSE))</f>
        <v>男</v>
      </c>
      <c r="G51" s="22">
        <f>IF(VLOOKUP(A51,'DB（シナリオ）'!$A$2:$R$217,7,FALSE)="","",VLOOKUP(A51,'DB（シナリオ）'!$A$2:$R$217,7,FALSE))</f>
        <v>40</v>
      </c>
      <c r="H51" s="45" t="s">
        <v>1689</v>
      </c>
      <c r="I51" s="21" t="str">
        <f>IF(VLOOKUP(A51,'DB（シナリオ）'!$A$2:$R$217,9,FALSE)="","",VLOOKUP(A51,'DB（シナリオ）'!$A$2:$R$217,9,FALSE))</f>
        <v/>
      </c>
      <c r="J51" s="22" t="s">
        <v>1691</v>
      </c>
      <c r="K51" s="21" t="str">
        <f>IF(VLOOKUP(A51,'DB（シナリオ）'!$A$2:$R$217,11,FALSE)="","",VLOOKUP(A51,'DB（シナリオ）'!$A$2:$R$217,11,FALSE))</f>
        <v>ひがしの市</v>
      </c>
      <c r="L51" s="21" t="str">
        <f>IF(VLOOKUP(A51,'DB（シナリオ）'!$A$2:$R$217,12,FALSE)="","",VLOOKUP(A51,'DB（シナリオ）'!$A$2:$R$217,12,FALSE))</f>
        <v>南北線かつお駅</v>
      </c>
      <c r="M51" s="21">
        <f>IF(VLOOKUP(A51,'DB（シナリオ）'!$A$2:$R$217,13,FALSE)="","",VLOOKUP(A51,'DB（シナリオ）'!$A$2:$R$217,13,FALSE))</f>
        <v>11</v>
      </c>
      <c r="N51" s="21" t="str">
        <f>IF(VLOOKUP(A51,'DB（シナリオ）'!$A$2:$R$217,15,FALSE)="","",VLOOKUP(A51,'DB（シナリオ）'!$A$2:$R$217,15,FALSE))</f>
        <v>妻、息子(10歳）</v>
      </c>
      <c r="O51" s="21" t="str">
        <f>IF(VLOOKUP(A51,'DB（シナリオ）'!$A$2:$R$217,16,FALSE)="","",VLOOKUP(A51,'DB（シナリオ）'!$A$2:$R$217,16,FALSE))</f>
        <v>全員無事</v>
      </c>
      <c r="P51" s="21" t="str">
        <f>IF(VLOOKUP(A51,'DB（シナリオ）'!$A$2:$R$217,17,FALSE)="","",VLOOKUP(A51,'DB（シナリオ）'!$A$2:$R$217,17,FALSE))</f>
        <v/>
      </c>
      <c r="Q51" s="26" t="str">
        <f>IF(VLOOKUP(A51,'DB（シナリオ）'!$A$2:$R$217,18,FALSE)="","",VLOOKUP(A51,'DB（シナリオ）'!$A$2:$R$217,18,FALSE))</f>
        <v/>
      </c>
    </row>
    <row r="52" spans="1:17" ht="56.25" customHeight="1" x14ac:dyDescent="0.2">
      <c r="A52" s="21">
        <f t="shared" si="0"/>
        <v>151</v>
      </c>
      <c r="B52" s="21" t="str">
        <f>IF(VLOOKUP(A52,'DB（シナリオ）'!$A$2:$R$217,2,FALSE)="","",VLOOKUP(A52,'DB（シナリオ）'!$A$2:$R$217,2,FALSE))</f>
        <v>営業部</v>
      </c>
      <c r="C52" s="22" t="str">
        <f>IF(VLOOKUP(A52,'DB（シナリオ）'!$A$2:$R$217,3,FALSE)="","",VLOOKUP(A52,'DB（シナリオ）'!$A$2:$R$217,3,FALSE))</f>
        <v>営業１課</v>
      </c>
      <c r="D52" s="21" t="str">
        <f>IF(VLOOKUP(A52,'DB（シナリオ）'!$A$2:$R$217,4,FALSE)="","",VLOOKUP(A52,'DB（シナリオ）'!$A$2:$R$217,4,FALSE))</f>
        <v/>
      </c>
      <c r="E52" s="22" t="str">
        <f>IF(VLOOKUP(A52,'DB（シナリオ）'!$A$2:$R$217,5,FALSE)="","",VLOOKUP(A52,'DB（シナリオ）'!$A$2:$R$217,5,FALSE))</f>
        <v>藤井</v>
      </c>
      <c r="F52" s="22" t="str">
        <f>IF(VLOOKUP(A52,'DB（シナリオ）'!$A$2:$R$217,6,FALSE)="","",VLOOKUP(A52,'DB（シナリオ）'!$A$2:$R$217,6,FALSE))</f>
        <v>女</v>
      </c>
      <c r="G52" s="22">
        <f>IF(VLOOKUP(A52,'DB（シナリオ）'!$A$2:$R$217,7,FALSE)="","",VLOOKUP(A52,'DB（シナリオ）'!$A$2:$R$217,7,FALSE))</f>
        <v>39</v>
      </c>
      <c r="H52" s="45" t="str">
        <f>IF(VLOOKUP(A52,'DB（シナリオ）'!$A$2:$R$217,8,FALSE)="","",VLOOKUP(A52,'DB（シナリオ）'!$A$2:$R$217,8,FALSE))</f>
        <v>在館</v>
      </c>
      <c r="I52" s="21" t="str">
        <f>IF(VLOOKUP(A52,'DB（シナリオ）'!$A$2:$R$217,9,FALSE)="","",VLOOKUP(A52,'DB（シナリオ）'!$A$2:$R$217,9,FALSE))</f>
        <v/>
      </c>
      <c r="J52" s="22" t="str">
        <f>IF(VLOOKUP(A52,'DB（シナリオ）'!$A$2:$R$217,10,FALSE)="","",VLOOKUP(A52,'DB（シナリオ）'!$A$2:$R$217,10,FALSE))</f>
        <v>社内におり、無事</v>
      </c>
      <c r="K52" s="21" t="str">
        <f>IF(VLOOKUP(A52,'DB（シナリオ）'!$A$2:$R$217,11,FALSE)="","",VLOOKUP(A52,'DB（シナリオ）'!$A$2:$R$217,11,FALSE))</f>
        <v>ひがしの市</v>
      </c>
      <c r="L52" s="21" t="str">
        <f>IF(VLOOKUP(A52,'DB（シナリオ）'!$A$2:$R$217,12,FALSE)="","",VLOOKUP(A52,'DB（シナリオ）'!$A$2:$R$217,12,FALSE))</f>
        <v>南北線ミカン駅</v>
      </c>
      <c r="M52" s="21">
        <f>IF(VLOOKUP(A52,'DB（シナリオ）'!$A$2:$R$217,13,FALSE)="","",VLOOKUP(A52,'DB（シナリオ）'!$A$2:$R$217,13,FALSE))</f>
        <v>8</v>
      </c>
      <c r="N52" s="21" t="str">
        <f>IF(VLOOKUP(A52,'DB（シナリオ）'!$A$2:$R$217,15,FALSE)="","",VLOOKUP(A52,'DB（シナリオ）'!$A$2:$R$217,15,FALSE))</f>
        <v>夫、娘(10歳）、息子(8歳）</v>
      </c>
      <c r="O52" s="21" t="str">
        <f>IF(VLOOKUP(A52,'DB（シナリオ）'!$A$2:$R$217,16,FALSE)="","",VLOOKUP(A52,'DB（シナリオ）'!$A$2:$R$217,16,FALSE))</f>
        <v>全員無事</v>
      </c>
      <c r="P52" s="21" t="str">
        <f>IF(VLOOKUP(A52,'DB（シナリオ）'!$A$2:$R$217,17,FALSE)="","",VLOOKUP(A52,'DB（シナリオ）'!$A$2:$R$217,17,FALSE))</f>
        <v>カナダからの帰国子女。英語、フランス語が堪能。</v>
      </c>
      <c r="Q52" s="26" t="str">
        <f>IF(VLOOKUP(A52,'DB（シナリオ）'!$A$2:$R$217,18,FALSE)="","",VLOOKUP(A52,'DB（シナリオ）'!$A$2:$R$217,18,FALSE))</f>
        <v/>
      </c>
    </row>
    <row r="53" spans="1:17" ht="56.25" customHeight="1" x14ac:dyDescent="0.2">
      <c r="A53" s="21">
        <f t="shared" si="0"/>
        <v>152</v>
      </c>
      <c r="B53" s="21" t="str">
        <f>IF(VLOOKUP(A53,'DB（シナリオ）'!$A$2:$R$217,2,FALSE)="","",VLOOKUP(A53,'DB（シナリオ）'!$A$2:$R$217,2,FALSE))</f>
        <v>営業部</v>
      </c>
      <c r="C53" s="22" t="str">
        <f>IF(VLOOKUP(A53,'DB（シナリオ）'!$A$2:$R$217,3,FALSE)="","",VLOOKUP(A53,'DB（シナリオ）'!$A$2:$R$217,3,FALSE))</f>
        <v>営業１課</v>
      </c>
      <c r="D53" s="21" t="str">
        <f>IF(VLOOKUP(A53,'DB（シナリオ）'!$A$2:$R$217,4,FALSE)="","",VLOOKUP(A53,'DB（シナリオ）'!$A$2:$R$217,4,FALSE))</f>
        <v/>
      </c>
      <c r="E53" s="22" t="str">
        <f>IF(VLOOKUP(A53,'DB（シナリオ）'!$A$2:$R$217,5,FALSE)="","",VLOOKUP(A53,'DB（シナリオ）'!$A$2:$R$217,5,FALSE))</f>
        <v>西村</v>
      </c>
      <c r="F53" s="22" t="str">
        <f>IF(VLOOKUP(A53,'DB（シナリオ）'!$A$2:$R$217,6,FALSE)="","",VLOOKUP(A53,'DB（シナリオ）'!$A$2:$R$217,6,FALSE))</f>
        <v>女</v>
      </c>
      <c r="G53" s="22">
        <f>IF(VLOOKUP(A53,'DB（シナリオ）'!$A$2:$R$217,7,FALSE)="","",VLOOKUP(A53,'DB（シナリオ）'!$A$2:$R$217,7,FALSE))</f>
        <v>35</v>
      </c>
      <c r="H53" s="45" t="s">
        <v>1689</v>
      </c>
      <c r="I53" s="21" t="str">
        <f>IF(VLOOKUP(A53,'DB（シナリオ）'!$A$2:$R$217,9,FALSE)="","",VLOOKUP(A53,'DB（シナリオ）'!$A$2:$R$217,9,FALSE))</f>
        <v/>
      </c>
      <c r="J53" s="22" t="s">
        <v>1691</v>
      </c>
      <c r="K53" s="21" t="str">
        <f>IF(VLOOKUP(A53,'DB（シナリオ）'!$A$2:$R$217,11,FALSE)="","",VLOOKUP(A53,'DB（シナリオ）'!$A$2:$R$217,11,FALSE))</f>
        <v>ひがしの市</v>
      </c>
      <c r="L53" s="21" t="str">
        <f>IF(VLOOKUP(A53,'DB（シナリオ）'!$A$2:$R$217,12,FALSE)="","",VLOOKUP(A53,'DB（シナリオ）'!$A$2:$R$217,12,FALSE))</f>
        <v>南北線リンゴ駅</v>
      </c>
      <c r="M53" s="21">
        <f>IF(VLOOKUP(A53,'DB（シナリオ）'!$A$2:$R$217,13,FALSE)="","",VLOOKUP(A53,'DB（シナリオ）'!$A$2:$R$217,13,FALSE))</f>
        <v>12</v>
      </c>
      <c r="N53" s="21" t="str">
        <f>IF(VLOOKUP(A53,'DB（シナリオ）'!$A$2:$R$217,15,FALSE)="","",VLOOKUP(A53,'DB（シナリオ）'!$A$2:$R$217,15,FALSE))</f>
        <v>夫、息子（18歳）</v>
      </c>
      <c r="O53" s="21" t="str">
        <f>IF(VLOOKUP(A53,'DB（シナリオ）'!$A$2:$R$217,16,FALSE)="","",VLOOKUP(A53,'DB（シナリオ）'!$A$2:$R$217,16,FALSE))</f>
        <v>全員無事</v>
      </c>
      <c r="P53" s="21" t="str">
        <f>IF(VLOOKUP(A53,'DB（シナリオ）'!$A$2:$R$217,17,FALSE)="","",VLOOKUP(A53,'DB（シナリオ）'!$A$2:$R$217,17,FALSE))</f>
        <v/>
      </c>
      <c r="Q53" s="26" t="str">
        <f>IF(VLOOKUP(A53,'DB（シナリオ）'!$A$2:$R$217,18,FALSE)="","",VLOOKUP(A53,'DB（シナリオ）'!$A$2:$R$217,18,FALSE))</f>
        <v/>
      </c>
    </row>
    <row r="54" spans="1:17" ht="56.25" customHeight="1" x14ac:dyDescent="0.2">
      <c r="A54" s="21">
        <f t="shared" si="0"/>
        <v>153</v>
      </c>
      <c r="B54" s="21" t="str">
        <f>IF(VLOOKUP(A54,'DB（シナリオ）'!$A$2:$R$217,2,FALSE)="","",VLOOKUP(A54,'DB（シナリオ）'!$A$2:$R$217,2,FALSE))</f>
        <v>営業部</v>
      </c>
      <c r="C54" s="22" t="str">
        <f>IF(VLOOKUP(A54,'DB（シナリオ）'!$A$2:$R$217,3,FALSE)="","",VLOOKUP(A54,'DB（シナリオ）'!$A$2:$R$217,3,FALSE))</f>
        <v>営業１課</v>
      </c>
      <c r="D54" s="21" t="str">
        <f>IF(VLOOKUP(A54,'DB（シナリオ）'!$A$2:$R$217,4,FALSE)="","",VLOOKUP(A54,'DB（シナリオ）'!$A$2:$R$217,4,FALSE))</f>
        <v/>
      </c>
      <c r="E54" s="22" t="str">
        <f>IF(VLOOKUP(A54,'DB（シナリオ）'!$A$2:$R$217,5,FALSE)="","",VLOOKUP(A54,'DB（シナリオ）'!$A$2:$R$217,5,FALSE))</f>
        <v>福田</v>
      </c>
      <c r="F54" s="22" t="str">
        <f>IF(VLOOKUP(A54,'DB（シナリオ）'!$A$2:$R$217,6,FALSE)="","",VLOOKUP(A54,'DB（シナリオ）'!$A$2:$R$217,6,FALSE))</f>
        <v>女</v>
      </c>
      <c r="G54" s="22">
        <f>IF(VLOOKUP(A54,'DB（シナリオ）'!$A$2:$R$217,7,FALSE)="","",VLOOKUP(A54,'DB（シナリオ）'!$A$2:$R$217,7,FALSE))</f>
        <v>35</v>
      </c>
      <c r="H54" s="45" t="s">
        <v>1689</v>
      </c>
      <c r="I54" s="21" t="str">
        <f>IF(VLOOKUP(A54,'DB（シナリオ）'!$A$2:$R$217,9,FALSE)="","",VLOOKUP(A54,'DB（シナリオ）'!$A$2:$R$217,9,FALSE))</f>
        <v/>
      </c>
      <c r="J54" s="22" t="s">
        <v>1696</v>
      </c>
      <c r="K54" s="21" t="str">
        <f>IF(VLOOKUP(A54,'DB（シナリオ）'!$A$2:$R$217,11,FALSE)="","",VLOOKUP(A54,'DB（シナリオ）'!$A$2:$R$217,11,FALSE))</f>
        <v>はまべ市</v>
      </c>
      <c r="L54" s="21" t="str">
        <f>IF(VLOOKUP(A54,'DB（シナリオ）'!$A$2:$R$217,12,FALSE)="","",VLOOKUP(A54,'DB（シナリオ）'!$A$2:$R$217,12,FALSE))</f>
        <v>東西線かぶと駅</v>
      </c>
      <c r="M54" s="21">
        <f>IF(VLOOKUP(A54,'DB（シナリオ）'!$A$2:$R$217,13,FALSE)="","",VLOOKUP(A54,'DB（シナリオ）'!$A$2:$R$217,13,FALSE))</f>
        <v>30</v>
      </c>
      <c r="N54" s="21" t="str">
        <f>IF(VLOOKUP(A54,'DB（シナリオ）'!$A$2:$R$217,15,FALSE)="","",VLOOKUP(A54,'DB（シナリオ）'!$A$2:$R$217,15,FALSE))</f>
        <v>夫、娘(5歳)</v>
      </c>
      <c r="O54" s="21" t="str">
        <f>IF(VLOOKUP(A54,'DB（シナリオ）'!$A$2:$R$217,16,FALSE)="","",VLOOKUP(A54,'DB（シナリオ）'!$A$2:$R$217,16,FALSE))</f>
        <v>全員無事</v>
      </c>
      <c r="P54" s="21" t="str">
        <f>IF(VLOOKUP(A54,'DB（シナリオ）'!$A$2:$R$217,17,FALSE)="","",VLOOKUP(A54,'DB（シナリオ）'!$A$2:$R$217,17,FALSE))</f>
        <v/>
      </c>
      <c r="Q54" s="26" t="str">
        <f>IF(VLOOKUP(A54,'DB（シナリオ）'!$A$2:$R$217,18,FALSE)="","",VLOOKUP(A54,'DB（シナリオ）'!$A$2:$R$217,18,FALSE))</f>
        <v/>
      </c>
    </row>
    <row r="55" spans="1:17" ht="56.25" customHeight="1" x14ac:dyDescent="0.2">
      <c r="A55" s="21">
        <f t="shared" si="0"/>
        <v>154</v>
      </c>
      <c r="B55" s="21" t="str">
        <f>IF(VLOOKUP(A55,'DB（シナリオ）'!$A$2:$R$217,2,FALSE)="","",VLOOKUP(A55,'DB（シナリオ）'!$A$2:$R$217,2,FALSE))</f>
        <v>営業部</v>
      </c>
      <c r="C55" s="22" t="str">
        <f>IF(VLOOKUP(A55,'DB（シナリオ）'!$A$2:$R$217,3,FALSE)="","",VLOOKUP(A55,'DB（シナリオ）'!$A$2:$R$217,3,FALSE))</f>
        <v>営業１課</v>
      </c>
      <c r="D55" s="21" t="str">
        <f>IF(VLOOKUP(A55,'DB（シナリオ）'!$A$2:$R$217,4,FALSE)="","",VLOOKUP(A55,'DB（シナリオ）'!$A$2:$R$217,4,FALSE))</f>
        <v/>
      </c>
      <c r="E55" s="22" t="str">
        <f>IF(VLOOKUP(A55,'DB（シナリオ）'!$A$2:$R$217,5,FALSE)="","",VLOOKUP(A55,'DB（シナリオ）'!$A$2:$R$217,5,FALSE))</f>
        <v>太田</v>
      </c>
      <c r="F55" s="22" t="str">
        <f>IF(VLOOKUP(A55,'DB（シナリオ）'!$A$2:$R$217,6,FALSE)="","",VLOOKUP(A55,'DB（シナリオ）'!$A$2:$R$217,6,FALSE))</f>
        <v>男</v>
      </c>
      <c r="G55" s="22">
        <f>IF(VLOOKUP(A55,'DB（シナリオ）'!$A$2:$R$217,7,FALSE)="","",VLOOKUP(A55,'DB（シナリオ）'!$A$2:$R$217,7,FALSE))</f>
        <v>30</v>
      </c>
      <c r="H55" s="45" t="s">
        <v>1689</v>
      </c>
      <c r="I55" s="21" t="str">
        <f>IF(VLOOKUP(A55,'DB（シナリオ）'!$A$2:$R$217,9,FALSE)="","",VLOOKUP(A55,'DB（シナリオ）'!$A$2:$R$217,9,FALSE))</f>
        <v/>
      </c>
      <c r="J55" s="22" t="s">
        <v>1692</v>
      </c>
      <c r="K55" s="21" t="str">
        <f>IF(VLOOKUP(A55,'DB（シナリオ）'!$A$2:$R$217,11,FALSE)="","",VLOOKUP(A55,'DB（シナリオ）'!$A$2:$R$217,11,FALSE))</f>
        <v>はまべ市</v>
      </c>
      <c r="L55" s="21" t="str">
        <f>IF(VLOOKUP(A55,'DB（シナリオ）'!$A$2:$R$217,12,FALSE)="","",VLOOKUP(A55,'DB（シナリオ）'!$A$2:$R$217,12,FALSE))</f>
        <v>南北線しゃち駅</v>
      </c>
      <c r="M55" s="21">
        <f>IF(VLOOKUP(A55,'DB（シナリオ）'!$A$2:$R$217,13,FALSE)="","",VLOOKUP(A55,'DB（シナリオ）'!$A$2:$R$217,13,FALSE))</f>
        <v>18</v>
      </c>
      <c r="N55" s="21" t="str">
        <f>IF(VLOOKUP(A55,'DB（シナリオ）'!$A$2:$R$217,15,FALSE)="","",VLOOKUP(A55,'DB（シナリオ）'!$A$2:$R$217,15,FALSE))</f>
        <v>妻</v>
      </c>
      <c r="O55" s="21" t="str">
        <f>IF(VLOOKUP(A55,'DB（シナリオ）'!$A$2:$R$217,16,FALSE)="","",VLOOKUP(A55,'DB（シナリオ）'!$A$2:$R$217,16,FALSE))</f>
        <v>無事</v>
      </c>
      <c r="P55" s="21" t="str">
        <f>IF(VLOOKUP(A55,'DB（シナリオ）'!$A$2:$R$217,17,FALSE)="","",VLOOKUP(A55,'DB（シナリオ）'!$A$2:$R$217,17,FALSE))</f>
        <v/>
      </c>
      <c r="Q55" s="26" t="str">
        <f>IF(VLOOKUP(A55,'DB（シナリオ）'!$A$2:$R$217,18,FALSE)="","",VLOOKUP(A55,'DB（シナリオ）'!$A$2:$R$217,18,FALSE))</f>
        <v/>
      </c>
    </row>
    <row r="56" spans="1:17" ht="56.25" customHeight="1" x14ac:dyDescent="0.2">
      <c r="A56" s="21">
        <f t="shared" si="0"/>
        <v>155</v>
      </c>
      <c r="B56" s="21" t="str">
        <f>IF(VLOOKUP(A56,'DB（シナリオ）'!$A$2:$R$217,2,FALSE)="","",VLOOKUP(A56,'DB（シナリオ）'!$A$2:$R$217,2,FALSE))</f>
        <v>営業部</v>
      </c>
      <c r="C56" s="22" t="str">
        <f>IF(VLOOKUP(A56,'DB（シナリオ）'!$A$2:$R$217,3,FALSE)="","",VLOOKUP(A56,'DB（シナリオ）'!$A$2:$R$217,3,FALSE))</f>
        <v>営業１課</v>
      </c>
      <c r="D56" s="21" t="str">
        <f>IF(VLOOKUP(A56,'DB（シナリオ）'!$A$2:$R$217,4,FALSE)="","",VLOOKUP(A56,'DB（シナリオ）'!$A$2:$R$217,4,FALSE))</f>
        <v/>
      </c>
      <c r="E56" s="22" t="str">
        <f>IF(VLOOKUP(A56,'DB（シナリオ）'!$A$2:$R$217,5,FALSE)="","",VLOOKUP(A56,'DB（シナリオ）'!$A$2:$R$217,5,FALSE))</f>
        <v>三浦</v>
      </c>
      <c r="F56" s="22" t="str">
        <f>IF(VLOOKUP(A56,'DB（シナリオ）'!$A$2:$R$217,6,FALSE)="","",VLOOKUP(A56,'DB（シナリオ）'!$A$2:$R$217,6,FALSE))</f>
        <v>男</v>
      </c>
      <c r="G56" s="22">
        <f>IF(VLOOKUP(A56,'DB（シナリオ）'!$A$2:$R$217,7,FALSE)="","",VLOOKUP(A56,'DB（シナリオ）'!$A$2:$R$217,7,FALSE))</f>
        <v>29</v>
      </c>
      <c r="H56" s="45" t="s">
        <v>1689</v>
      </c>
      <c r="I56" s="21" t="str">
        <f>IF(VLOOKUP(A56,'DB（シナリオ）'!$A$2:$R$217,9,FALSE)="","",VLOOKUP(A56,'DB（シナリオ）'!$A$2:$R$217,9,FALSE))</f>
        <v/>
      </c>
      <c r="J56" s="22" t="s">
        <v>1692</v>
      </c>
      <c r="K56" s="21" t="str">
        <f>IF(VLOOKUP(A56,'DB（シナリオ）'!$A$2:$R$217,11,FALSE)="","",VLOOKUP(A56,'DB（シナリオ）'!$A$2:$R$217,11,FALSE))</f>
        <v>にしやま市</v>
      </c>
      <c r="L56" s="21" t="str">
        <f>IF(VLOOKUP(A56,'DB（シナリオ）'!$A$2:$R$217,12,FALSE)="","",VLOOKUP(A56,'DB（シナリオ）'!$A$2:$R$217,12,FALSE))</f>
        <v>東西線ばった駅</v>
      </c>
      <c r="M56" s="21">
        <f>IF(VLOOKUP(A56,'DB（シナリオ）'!$A$2:$R$217,13,FALSE)="","",VLOOKUP(A56,'DB（シナリオ）'!$A$2:$R$217,13,FALSE))</f>
        <v>25</v>
      </c>
      <c r="N56" s="21" t="str">
        <f>IF(VLOOKUP(A56,'DB（シナリオ）'!$A$2:$R$217,15,FALSE)="","",VLOOKUP(A56,'DB（シナリオ）'!$A$2:$R$217,15,FALSE))</f>
        <v>妻、息子(5歳）</v>
      </c>
      <c r="O56" s="21" t="str">
        <f>IF(VLOOKUP(A56,'DB（シナリオ）'!$A$2:$R$217,16,FALSE)="","",VLOOKUP(A56,'DB（シナリオ）'!$A$2:$R$217,16,FALSE))</f>
        <v>全員無事</v>
      </c>
      <c r="P56" s="21" t="str">
        <f>IF(VLOOKUP(A56,'DB（シナリオ）'!$A$2:$R$217,17,FALSE)="","",VLOOKUP(A56,'DB（シナリオ）'!$A$2:$R$217,17,FALSE))</f>
        <v>英語が堪能</v>
      </c>
      <c r="Q56" s="26" t="str">
        <f>IF(VLOOKUP(A56,'DB（シナリオ）'!$A$2:$R$217,18,FALSE)="","",VLOOKUP(A56,'DB（シナリオ）'!$A$2:$R$217,18,FALSE))</f>
        <v/>
      </c>
    </row>
    <row r="57" spans="1:17" ht="56.25" customHeight="1" x14ac:dyDescent="0.2">
      <c r="A57" s="21">
        <f t="shared" si="0"/>
        <v>156</v>
      </c>
      <c r="B57" s="21" t="str">
        <f>IF(VLOOKUP(A57,'DB（シナリオ）'!$A$2:$R$217,2,FALSE)="","",VLOOKUP(A57,'DB（シナリオ）'!$A$2:$R$217,2,FALSE))</f>
        <v>営業部</v>
      </c>
      <c r="C57" s="22" t="str">
        <f>IF(VLOOKUP(A57,'DB（シナリオ）'!$A$2:$R$217,3,FALSE)="","",VLOOKUP(A57,'DB（シナリオ）'!$A$2:$R$217,3,FALSE))</f>
        <v>営業１課</v>
      </c>
      <c r="D57" s="21" t="str">
        <f>IF(VLOOKUP(A57,'DB（シナリオ）'!$A$2:$R$217,4,FALSE)="","",VLOOKUP(A57,'DB（シナリオ）'!$A$2:$R$217,4,FALSE))</f>
        <v/>
      </c>
      <c r="E57" s="22" t="str">
        <f>IF(VLOOKUP(A57,'DB（シナリオ）'!$A$2:$R$217,5,FALSE)="","",VLOOKUP(A57,'DB（シナリオ）'!$A$2:$R$217,5,FALSE))</f>
        <v>藤原</v>
      </c>
      <c r="F57" s="22" t="str">
        <f>IF(VLOOKUP(A57,'DB（シナリオ）'!$A$2:$R$217,6,FALSE)="","",VLOOKUP(A57,'DB（シナリオ）'!$A$2:$R$217,6,FALSE))</f>
        <v>女</v>
      </c>
      <c r="G57" s="22">
        <f>IF(VLOOKUP(A57,'DB（シナリオ）'!$A$2:$R$217,7,FALSE)="","",VLOOKUP(A57,'DB（シナリオ）'!$A$2:$R$217,7,FALSE))</f>
        <v>29</v>
      </c>
      <c r="H57" s="45" t="s">
        <v>1689</v>
      </c>
      <c r="I57" s="21" t="str">
        <f>IF(VLOOKUP(A57,'DB（シナリオ）'!$A$2:$R$217,9,FALSE)="","",VLOOKUP(A57,'DB（シナリオ）'!$A$2:$R$217,9,FALSE))</f>
        <v/>
      </c>
      <c r="J57" s="22" t="s">
        <v>1692</v>
      </c>
      <c r="K57" s="21" t="str">
        <f>IF(VLOOKUP(A57,'DB（シナリオ）'!$A$2:$R$217,11,FALSE)="","",VLOOKUP(A57,'DB（シナリオ）'!$A$2:$R$217,11,FALSE))</f>
        <v>はまべ市</v>
      </c>
      <c r="L57" s="21" t="str">
        <f>IF(VLOOKUP(A57,'DB（シナリオ）'!$A$2:$R$217,12,FALSE)="","",VLOOKUP(A57,'DB（シナリオ）'!$A$2:$R$217,12,FALSE))</f>
        <v>東西線かぶと駅</v>
      </c>
      <c r="M57" s="21">
        <f>IF(VLOOKUP(A57,'DB（シナリオ）'!$A$2:$R$217,13,FALSE)="","",VLOOKUP(A57,'DB（シナリオ）'!$A$2:$R$217,13,FALSE))</f>
        <v>30</v>
      </c>
      <c r="N57" s="21" t="str">
        <f>IF(VLOOKUP(A57,'DB（シナリオ）'!$A$2:$R$217,15,FALSE)="","",VLOOKUP(A57,'DB（シナリオ）'!$A$2:$R$217,15,FALSE))</f>
        <v>夫、息子（14歳）</v>
      </c>
      <c r="O57" s="21" t="str">
        <f>IF(VLOOKUP(A57,'DB（シナリオ）'!$A$2:$R$217,16,FALSE)="","",VLOOKUP(A57,'DB（シナリオ）'!$A$2:$R$217,16,FALSE))</f>
        <v>全員無事</v>
      </c>
      <c r="P57" s="21" t="str">
        <f>IF(VLOOKUP(A57,'DB（シナリオ）'!$A$2:$R$217,17,FALSE)="","",VLOOKUP(A57,'DB（シナリオ）'!$A$2:$R$217,17,FALSE))</f>
        <v/>
      </c>
      <c r="Q57" s="26" t="str">
        <f>IF(VLOOKUP(A57,'DB（シナリオ）'!$A$2:$R$217,18,FALSE)="","",VLOOKUP(A57,'DB（シナリオ）'!$A$2:$R$217,18,FALSE))</f>
        <v/>
      </c>
    </row>
    <row r="58" spans="1:17" ht="56.25" customHeight="1" x14ac:dyDescent="0.2">
      <c r="A58" s="21">
        <f t="shared" si="0"/>
        <v>157</v>
      </c>
      <c r="B58" s="21" t="str">
        <f>IF(VLOOKUP(A58,'DB（シナリオ）'!$A$2:$R$217,2,FALSE)="","",VLOOKUP(A58,'DB（シナリオ）'!$A$2:$R$217,2,FALSE))</f>
        <v>営業部</v>
      </c>
      <c r="C58" s="22" t="str">
        <f>IF(VLOOKUP(A58,'DB（シナリオ）'!$A$2:$R$217,3,FALSE)="","",VLOOKUP(A58,'DB（シナリオ）'!$A$2:$R$217,3,FALSE))</f>
        <v>営業１課</v>
      </c>
      <c r="D58" s="21" t="str">
        <f>IF(VLOOKUP(A58,'DB（シナリオ）'!$A$2:$R$217,4,FALSE)="","",VLOOKUP(A58,'DB（シナリオ）'!$A$2:$R$217,4,FALSE))</f>
        <v/>
      </c>
      <c r="E58" s="22" t="str">
        <f>IF(VLOOKUP(A58,'DB（シナリオ）'!$A$2:$R$217,5,FALSE)="","",VLOOKUP(A58,'DB（シナリオ）'!$A$2:$R$217,5,FALSE))</f>
        <v>岡本</v>
      </c>
      <c r="F58" s="22" t="str">
        <f>IF(VLOOKUP(A58,'DB（シナリオ）'!$A$2:$R$217,6,FALSE)="","",VLOOKUP(A58,'DB（シナリオ）'!$A$2:$R$217,6,FALSE))</f>
        <v>女</v>
      </c>
      <c r="G58" s="22">
        <f>IF(VLOOKUP(A58,'DB（シナリオ）'!$A$2:$R$217,7,FALSE)="","",VLOOKUP(A58,'DB（シナリオ）'!$A$2:$R$217,7,FALSE))</f>
        <v>28</v>
      </c>
      <c r="H58" s="45" t="s">
        <v>1689</v>
      </c>
      <c r="I58" s="21" t="str">
        <f>IF(VLOOKUP(A58,'DB（シナリオ）'!$A$2:$R$217,9,FALSE)="","",VLOOKUP(A58,'DB（シナリオ）'!$A$2:$R$217,9,FALSE))</f>
        <v/>
      </c>
      <c r="J58" s="22" t="s">
        <v>1692</v>
      </c>
      <c r="K58" s="21" t="str">
        <f>IF(VLOOKUP(A58,'DB（シナリオ）'!$A$2:$R$217,11,FALSE)="","",VLOOKUP(A58,'DB（シナリオ）'!$A$2:$R$217,11,FALSE))</f>
        <v>はまべ市</v>
      </c>
      <c r="L58" s="21" t="str">
        <f>IF(VLOOKUP(A58,'DB（シナリオ）'!$A$2:$R$217,12,FALSE)="","",VLOOKUP(A58,'DB（シナリオ）'!$A$2:$R$217,12,FALSE))</f>
        <v>南北線しゃち駅</v>
      </c>
      <c r="M58" s="21">
        <f>IF(VLOOKUP(A58,'DB（シナリオ）'!$A$2:$R$217,13,FALSE)="","",VLOOKUP(A58,'DB（シナリオ）'!$A$2:$R$217,13,FALSE))</f>
        <v>18</v>
      </c>
      <c r="N58" s="21" t="str">
        <f>IF(VLOOKUP(A58,'DB（シナリオ）'!$A$2:$R$217,15,FALSE)="","",VLOOKUP(A58,'DB（シナリオ）'!$A$2:$R$217,15,FALSE))</f>
        <v>夫</v>
      </c>
      <c r="O58" s="21" t="str">
        <f>IF(VLOOKUP(A58,'DB（シナリオ）'!$A$2:$R$217,16,FALSE)="","",VLOOKUP(A58,'DB（シナリオ）'!$A$2:$R$217,16,FALSE))</f>
        <v>全員無事</v>
      </c>
      <c r="P58" s="21" t="str">
        <f>IF(VLOOKUP(A58,'DB（シナリオ）'!$A$2:$R$217,17,FALSE)="","",VLOOKUP(A58,'DB（シナリオ）'!$A$2:$R$217,17,FALSE))</f>
        <v/>
      </c>
      <c r="Q58" s="26" t="str">
        <f>IF(VLOOKUP(A58,'DB（シナリオ）'!$A$2:$R$217,18,FALSE)="","",VLOOKUP(A58,'DB（シナリオ）'!$A$2:$R$217,18,FALSE))</f>
        <v/>
      </c>
    </row>
    <row r="59" spans="1:17" ht="56.25" customHeight="1" x14ac:dyDescent="0.2">
      <c r="A59" s="21">
        <f t="shared" si="0"/>
        <v>158</v>
      </c>
      <c r="B59" s="21" t="str">
        <f>IF(VLOOKUP(A59,'DB（シナリオ）'!$A$2:$R$217,2,FALSE)="","",VLOOKUP(A59,'DB（シナリオ）'!$A$2:$R$217,2,FALSE))</f>
        <v>営業部</v>
      </c>
      <c r="C59" s="22" t="str">
        <f>IF(VLOOKUP(A59,'DB（シナリオ）'!$A$2:$R$217,3,FALSE)="","",VLOOKUP(A59,'DB（シナリオ）'!$A$2:$R$217,3,FALSE))</f>
        <v>営業１課</v>
      </c>
      <c r="D59" s="21" t="str">
        <f>IF(VLOOKUP(A59,'DB（シナリオ）'!$A$2:$R$217,4,FALSE)="","",VLOOKUP(A59,'DB（シナリオ）'!$A$2:$R$217,4,FALSE))</f>
        <v/>
      </c>
      <c r="E59" s="22" t="str">
        <f>IF(VLOOKUP(A59,'DB（シナリオ）'!$A$2:$R$217,5,FALSE)="","",VLOOKUP(A59,'DB（シナリオ）'!$A$2:$R$217,5,FALSE))</f>
        <v>松田</v>
      </c>
      <c r="F59" s="22" t="str">
        <f>IF(VLOOKUP(A59,'DB（シナリオ）'!$A$2:$R$217,6,FALSE)="","",VLOOKUP(A59,'DB（シナリオ）'!$A$2:$R$217,6,FALSE))</f>
        <v>男</v>
      </c>
      <c r="G59" s="22">
        <f>IF(VLOOKUP(A59,'DB（シナリオ）'!$A$2:$R$217,7,FALSE)="","",VLOOKUP(A59,'DB（シナリオ）'!$A$2:$R$217,7,FALSE))</f>
        <v>28</v>
      </c>
      <c r="H59" s="45" t="s">
        <v>1689</v>
      </c>
      <c r="I59" s="21" t="str">
        <f>IF(VLOOKUP(A59,'DB（シナリオ）'!$A$2:$R$217,9,FALSE)="","",VLOOKUP(A59,'DB（シナリオ）'!$A$2:$R$217,9,FALSE))</f>
        <v/>
      </c>
      <c r="J59" s="22" t="s">
        <v>1692</v>
      </c>
      <c r="K59" s="21" t="str">
        <f>IF(VLOOKUP(A59,'DB（シナリオ）'!$A$2:$R$217,11,FALSE)="","",VLOOKUP(A59,'DB（シナリオ）'!$A$2:$R$217,11,FALSE))</f>
        <v>はまべ市</v>
      </c>
      <c r="L59" s="21" t="str">
        <f>IF(VLOOKUP(A59,'DB（シナリオ）'!$A$2:$R$217,12,FALSE)="","",VLOOKUP(A59,'DB（シナリオ）'!$A$2:$R$217,12,FALSE))</f>
        <v>東西線かぶと駅</v>
      </c>
      <c r="M59" s="21">
        <f>IF(VLOOKUP(A59,'DB（シナリオ）'!$A$2:$R$217,13,FALSE)="","",VLOOKUP(A59,'DB（シナリオ）'!$A$2:$R$217,13,FALSE))</f>
        <v>30</v>
      </c>
      <c r="N59" s="21" t="str">
        <f>IF(VLOOKUP(A59,'DB（シナリオ）'!$A$2:$R$217,15,FALSE)="","",VLOOKUP(A59,'DB（シナリオ）'!$A$2:$R$217,15,FALSE))</f>
        <v>独身、一人暮らし</v>
      </c>
      <c r="O59" s="21" t="str">
        <f>IF(VLOOKUP(A59,'DB（シナリオ）'!$A$2:$R$217,16,FALSE)="","",VLOOKUP(A59,'DB（シナリオ）'!$A$2:$R$217,16,FALSE))</f>
        <v/>
      </c>
      <c r="P59" s="21" t="str">
        <f>IF(VLOOKUP(A59,'DB（シナリオ）'!$A$2:$R$217,17,FALSE)="","",VLOOKUP(A59,'DB（シナリオ）'!$A$2:$R$217,17,FALSE))</f>
        <v/>
      </c>
      <c r="Q59" s="26" t="str">
        <f>IF(VLOOKUP(A59,'DB（シナリオ）'!$A$2:$R$217,18,FALSE)="","",VLOOKUP(A59,'DB（シナリオ）'!$A$2:$R$217,18,FALSE))</f>
        <v/>
      </c>
    </row>
    <row r="60" spans="1:17" ht="56.25" customHeight="1" x14ac:dyDescent="0.2">
      <c r="A60" s="21">
        <f t="shared" si="0"/>
        <v>159</v>
      </c>
      <c r="B60" s="21" t="str">
        <f>IF(VLOOKUP(A60,'DB（シナリオ）'!$A$2:$R$217,2,FALSE)="","",VLOOKUP(A60,'DB（シナリオ）'!$A$2:$R$217,2,FALSE))</f>
        <v>営業部</v>
      </c>
      <c r="C60" s="22" t="str">
        <f>IF(VLOOKUP(A60,'DB（シナリオ）'!$A$2:$R$217,3,FALSE)="","",VLOOKUP(A60,'DB（シナリオ）'!$A$2:$R$217,3,FALSE))</f>
        <v>営業１課</v>
      </c>
      <c r="D60" s="21" t="str">
        <f>IF(VLOOKUP(A60,'DB（シナリオ）'!$A$2:$R$217,4,FALSE)="","",VLOOKUP(A60,'DB（シナリオ）'!$A$2:$R$217,4,FALSE))</f>
        <v/>
      </c>
      <c r="E60" s="22" t="str">
        <f>IF(VLOOKUP(A60,'DB（シナリオ）'!$A$2:$R$217,5,FALSE)="","",VLOOKUP(A60,'DB（シナリオ）'!$A$2:$R$217,5,FALSE))</f>
        <v>斉藤</v>
      </c>
      <c r="F60" s="22" t="str">
        <f>IF(VLOOKUP(A60,'DB（シナリオ）'!$A$2:$R$217,6,FALSE)="","",VLOOKUP(A60,'DB（シナリオ）'!$A$2:$R$217,6,FALSE))</f>
        <v>男</v>
      </c>
      <c r="G60" s="22">
        <f>IF(VLOOKUP(A60,'DB（シナリオ）'!$A$2:$R$217,7,FALSE)="","",VLOOKUP(A60,'DB（シナリオ）'!$A$2:$R$217,7,FALSE))</f>
        <v>31</v>
      </c>
      <c r="H60" s="45" t="s">
        <v>1689</v>
      </c>
      <c r="I60" s="21" t="str">
        <f>IF(VLOOKUP(A60,'DB（シナリオ）'!$A$2:$R$217,9,FALSE)="","",VLOOKUP(A60,'DB（シナリオ）'!$A$2:$R$217,9,FALSE))</f>
        <v/>
      </c>
      <c r="J60" s="22" t="s">
        <v>1692</v>
      </c>
      <c r="K60" s="21" t="str">
        <f>IF(VLOOKUP(A60,'DB（シナリオ）'!$A$2:$R$217,11,FALSE)="","",VLOOKUP(A60,'DB（シナリオ）'!$A$2:$R$217,11,FALSE))</f>
        <v>ひがしの市</v>
      </c>
      <c r="L60" s="21" t="str">
        <f>IF(VLOOKUP(A60,'DB（シナリオ）'!$A$2:$R$217,12,FALSE)="","",VLOOKUP(A60,'DB（シナリオ）'!$A$2:$R$217,12,FALSE))</f>
        <v>南北線かつお駅</v>
      </c>
      <c r="M60" s="21">
        <f>IF(VLOOKUP(A60,'DB（シナリオ）'!$A$2:$R$217,13,FALSE)="","",VLOOKUP(A60,'DB（シナリオ）'!$A$2:$R$217,13,FALSE))</f>
        <v>11</v>
      </c>
      <c r="N60" s="21" t="str">
        <f>IF(VLOOKUP(A60,'DB（シナリオ）'!$A$2:$R$217,15,FALSE)="","",VLOOKUP(A60,'DB（シナリオ）'!$A$2:$R$217,15,FALSE))</f>
        <v>独身、一人暮らし</v>
      </c>
      <c r="O60" s="21" t="str">
        <f>IF(VLOOKUP(A60,'DB（シナリオ）'!$A$2:$R$217,16,FALSE)="","",VLOOKUP(A60,'DB（シナリオ）'!$A$2:$R$217,16,FALSE))</f>
        <v/>
      </c>
      <c r="P60" s="21" t="str">
        <f>IF(VLOOKUP(A60,'DB（シナリオ）'!$A$2:$R$217,17,FALSE)="","",VLOOKUP(A60,'DB（シナリオ）'!$A$2:$R$217,17,FALSE))</f>
        <v/>
      </c>
      <c r="Q60" s="26" t="str">
        <f>IF(VLOOKUP(A60,'DB（シナリオ）'!$A$2:$R$217,18,FALSE)="","",VLOOKUP(A60,'DB（シナリオ）'!$A$2:$R$217,18,FALSE))</f>
        <v/>
      </c>
    </row>
    <row r="61" spans="1:17" ht="56.25" customHeight="1" x14ac:dyDescent="0.2">
      <c r="A61" s="21">
        <f t="shared" si="0"/>
        <v>160</v>
      </c>
      <c r="B61" s="21" t="str">
        <f>IF(VLOOKUP(A61,'DB（シナリオ）'!$A$2:$R$217,2,FALSE)="","",VLOOKUP(A61,'DB（シナリオ）'!$A$2:$R$217,2,FALSE))</f>
        <v>営業部</v>
      </c>
      <c r="C61" s="22" t="str">
        <f>IF(VLOOKUP(A61,'DB（シナリオ）'!$A$2:$R$217,3,FALSE)="","",VLOOKUP(A61,'DB（シナリオ）'!$A$2:$R$217,3,FALSE))</f>
        <v>営業１課</v>
      </c>
      <c r="D61" s="21" t="str">
        <f>IF(VLOOKUP(A61,'DB（シナリオ）'!$A$2:$R$217,4,FALSE)="","",VLOOKUP(A61,'DB（シナリオ）'!$A$2:$R$217,4,FALSE))</f>
        <v/>
      </c>
      <c r="E61" s="22" t="str">
        <f>IF(VLOOKUP(A61,'DB（シナリオ）'!$A$2:$R$217,5,FALSE)="","",VLOOKUP(A61,'DB（シナリオ）'!$A$2:$R$217,5,FALSE))</f>
        <v>中川</v>
      </c>
      <c r="F61" s="22" t="str">
        <f>IF(VLOOKUP(A61,'DB（シナリオ）'!$A$2:$R$217,6,FALSE)="","",VLOOKUP(A61,'DB（シナリオ）'!$A$2:$R$217,6,FALSE))</f>
        <v>女</v>
      </c>
      <c r="G61" s="22">
        <f>IF(VLOOKUP(A61,'DB（シナリオ）'!$A$2:$R$217,7,FALSE)="","",VLOOKUP(A61,'DB（シナリオ）'!$A$2:$R$217,7,FALSE))</f>
        <v>28</v>
      </c>
      <c r="H61" s="45" t="s">
        <v>1689</v>
      </c>
      <c r="I61" s="21" t="str">
        <f>IF(VLOOKUP(A61,'DB（シナリオ）'!$A$2:$R$217,9,FALSE)="","",VLOOKUP(A61,'DB（シナリオ）'!$A$2:$R$217,9,FALSE))</f>
        <v/>
      </c>
      <c r="J61" s="22" t="s">
        <v>1692</v>
      </c>
      <c r="K61" s="21" t="str">
        <f>IF(VLOOKUP(A61,'DB（シナリオ）'!$A$2:$R$217,11,FALSE)="","",VLOOKUP(A61,'DB（シナリオ）'!$A$2:$R$217,11,FALSE))</f>
        <v>はまべ市</v>
      </c>
      <c r="L61" s="21" t="str">
        <f>IF(VLOOKUP(A61,'DB（シナリオ）'!$A$2:$R$217,12,FALSE)="","",VLOOKUP(A61,'DB（シナリオ）'!$A$2:$R$217,12,FALSE))</f>
        <v>東西線かぶと駅</v>
      </c>
      <c r="M61" s="21">
        <f>IF(VLOOKUP(A61,'DB（シナリオ）'!$A$2:$R$217,13,FALSE)="","",VLOOKUP(A61,'DB（シナリオ）'!$A$2:$R$217,13,FALSE))</f>
        <v>30</v>
      </c>
      <c r="N61" s="21" t="str">
        <f>IF(VLOOKUP(A61,'DB（シナリオ）'!$A$2:$R$217,15,FALSE)="","",VLOOKUP(A61,'DB（シナリオ）'!$A$2:$R$217,15,FALSE))</f>
        <v>独身、一人暮らし</v>
      </c>
      <c r="O61" s="21" t="str">
        <f>IF(VLOOKUP(A61,'DB（シナリオ）'!$A$2:$R$217,16,FALSE)="","",VLOOKUP(A61,'DB（シナリオ）'!$A$2:$R$217,16,FALSE))</f>
        <v/>
      </c>
      <c r="P61" s="21" t="str">
        <f>IF(VLOOKUP(A61,'DB（シナリオ）'!$A$2:$R$217,17,FALSE)="","",VLOOKUP(A61,'DB（シナリオ）'!$A$2:$R$217,17,FALSE))</f>
        <v/>
      </c>
      <c r="Q61" s="26" t="str">
        <f>IF(VLOOKUP(A61,'DB（シナリオ）'!$A$2:$R$217,18,FALSE)="","",VLOOKUP(A61,'DB（シナリオ）'!$A$2:$R$217,18,FALSE))</f>
        <v/>
      </c>
    </row>
    <row r="62" spans="1:17" ht="56.25" customHeight="1" x14ac:dyDescent="0.2">
      <c r="A62" s="21">
        <f t="shared" si="0"/>
        <v>161</v>
      </c>
      <c r="B62" s="21" t="str">
        <f>IF(VLOOKUP(A62,'DB（シナリオ）'!$A$2:$R$217,2,FALSE)="","",VLOOKUP(A62,'DB（シナリオ）'!$A$2:$R$217,2,FALSE))</f>
        <v>営業部</v>
      </c>
      <c r="C62" s="22" t="str">
        <f>IF(VLOOKUP(A62,'DB（シナリオ）'!$A$2:$R$217,3,FALSE)="","",VLOOKUP(A62,'DB（シナリオ）'!$A$2:$R$217,3,FALSE))</f>
        <v>営業１課</v>
      </c>
      <c r="D62" s="21" t="str">
        <f>IF(VLOOKUP(A62,'DB（シナリオ）'!$A$2:$R$217,4,FALSE)="","",VLOOKUP(A62,'DB（シナリオ）'!$A$2:$R$217,4,FALSE))</f>
        <v/>
      </c>
      <c r="E62" s="22" t="str">
        <f>IF(VLOOKUP(A62,'DB（シナリオ）'!$A$2:$R$217,5,FALSE)="","",VLOOKUP(A62,'DB（シナリオ）'!$A$2:$R$217,5,FALSE))</f>
        <v>中野</v>
      </c>
      <c r="F62" s="22" t="str">
        <f>IF(VLOOKUP(A62,'DB（シナリオ）'!$A$2:$R$217,6,FALSE)="","",VLOOKUP(A62,'DB（シナリオ）'!$A$2:$R$217,6,FALSE))</f>
        <v>女</v>
      </c>
      <c r="G62" s="22">
        <f>IF(VLOOKUP(A62,'DB（シナリオ）'!$A$2:$R$217,7,FALSE)="","",VLOOKUP(A62,'DB（シナリオ）'!$A$2:$R$217,7,FALSE))</f>
        <v>26</v>
      </c>
      <c r="H62" s="45" t="s">
        <v>1689</v>
      </c>
      <c r="I62" s="21" t="str">
        <f>IF(VLOOKUP(A62,'DB（シナリオ）'!$A$2:$R$217,9,FALSE)="","",VLOOKUP(A62,'DB（シナリオ）'!$A$2:$R$217,9,FALSE))</f>
        <v/>
      </c>
      <c r="J62" s="22" t="s">
        <v>1691</v>
      </c>
      <c r="K62" s="21" t="str">
        <f>IF(VLOOKUP(A62,'DB（シナリオ）'!$A$2:$R$217,11,FALSE)="","",VLOOKUP(A62,'DB（シナリオ）'!$A$2:$R$217,11,FALSE))</f>
        <v>ひがしの市</v>
      </c>
      <c r="L62" s="21" t="str">
        <f>IF(VLOOKUP(A62,'DB（シナリオ）'!$A$2:$R$217,12,FALSE)="","",VLOOKUP(A62,'DB（シナリオ）'!$A$2:$R$217,12,FALSE))</f>
        <v>東西線クマ駅</v>
      </c>
      <c r="M62" s="21">
        <f>IF(VLOOKUP(A62,'DB（シナリオ）'!$A$2:$R$217,13,FALSE)="","",VLOOKUP(A62,'DB（シナリオ）'!$A$2:$R$217,13,FALSE))</f>
        <v>22</v>
      </c>
      <c r="N62" s="21" t="str">
        <f>IF(VLOOKUP(A62,'DB（シナリオ）'!$A$2:$R$217,15,FALSE)="","",VLOOKUP(A62,'DB（シナリオ）'!$A$2:$R$217,15,FALSE))</f>
        <v>独身、一人暮らし</v>
      </c>
      <c r="O62" s="21" t="str">
        <f>IF(VLOOKUP(A62,'DB（シナリオ）'!$A$2:$R$217,16,FALSE)="","",VLOOKUP(A62,'DB（シナリオ）'!$A$2:$R$217,16,FALSE))</f>
        <v/>
      </c>
      <c r="P62" s="21" t="str">
        <f>IF(VLOOKUP(A62,'DB（シナリオ）'!$A$2:$R$217,17,FALSE)="","",VLOOKUP(A62,'DB（シナリオ）'!$A$2:$R$217,17,FALSE))</f>
        <v/>
      </c>
      <c r="Q62" s="26" t="str">
        <f>IF(VLOOKUP(A62,'DB（シナリオ）'!$A$2:$R$217,18,FALSE)="","",VLOOKUP(A62,'DB（シナリオ）'!$A$2:$R$217,18,FALSE))</f>
        <v/>
      </c>
    </row>
    <row r="63" spans="1:17" ht="56.25" customHeight="1" x14ac:dyDescent="0.2">
      <c r="A63" s="21">
        <f t="shared" si="0"/>
        <v>162</v>
      </c>
      <c r="B63" s="21" t="str">
        <f>IF(VLOOKUP(A63,'DB（シナリオ）'!$A$2:$R$217,2,FALSE)="","",VLOOKUP(A63,'DB（シナリオ）'!$A$2:$R$217,2,FALSE))</f>
        <v>営業部</v>
      </c>
      <c r="C63" s="22" t="str">
        <f>IF(VLOOKUP(A63,'DB（シナリオ）'!$A$2:$R$217,3,FALSE)="","",VLOOKUP(A63,'DB（シナリオ）'!$A$2:$R$217,3,FALSE))</f>
        <v>営業１課</v>
      </c>
      <c r="D63" s="21" t="str">
        <f>IF(VLOOKUP(A63,'DB（シナリオ）'!$A$2:$R$217,4,FALSE)="","",VLOOKUP(A63,'DB（シナリオ）'!$A$2:$R$217,4,FALSE))</f>
        <v/>
      </c>
      <c r="E63" s="22" t="str">
        <f>IF(VLOOKUP(A63,'DB（シナリオ）'!$A$2:$R$217,5,FALSE)="","",VLOOKUP(A63,'DB（シナリオ）'!$A$2:$R$217,5,FALSE))</f>
        <v>原田</v>
      </c>
      <c r="F63" s="22" t="str">
        <f>IF(VLOOKUP(A63,'DB（シナリオ）'!$A$2:$R$217,6,FALSE)="","",VLOOKUP(A63,'DB（シナリオ）'!$A$2:$R$217,6,FALSE))</f>
        <v>女</v>
      </c>
      <c r="G63" s="22">
        <f>IF(VLOOKUP(A63,'DB（シナリオ）'!$A$2:$R$217,7,FALSE)="","",VLOOKUP(A63,'DB（シナリオ）'!$A$2:$R$217,7,FALSE))</f>
        <v>24</v>
      </c>
      <c r="H63" s="45" t="s">
        <v>1689</v>
      </c>
      <c r="I63" s="21" t="str">
        <f>IF(VLOOKUP(A63,'DB（シナリオ）'!$A$2:$R$217,9,FALSE)="","",VLOOKUP(A63,'DB（シナリオ）'!$A$2:$R$217,9,FALSE))</f>
        <v/>
      </c>
      <c r="J63" s="22" t="s">
        <v>1691</v>
      </c>
      <c r="K63" s="21" t="str">
        <f>IF(VLOOKUP(A63,'DB（シナリオ）'!$A$2:$R$217,11,FALSE)="","",VLOOKUP(A63,'DB（シナリオ）'!$A$2:$R$217,11,FALSE))</f>
        <v>ひがしの市</v>
      </c>
      <c r="L63" s="21" t="str">
        <f>IF(VLOOKUP(A63,'DB（シナリオ）'!$A$2:$R$217,12,FALSE)="","",VLOOKUP(A63,'DB（シナリオ）'!$A$2:$R$217,12,FALSE))</f>
        <v>東西線ウサギ駅</v>
      </c>
      <c r="M63" s="21">
        <f>IF(VLOOKUP(A63,'DB（シナリオ）'!$A$2:$R$217,13,FALSE)="","",VLOOKUP(A63,'DB（シナリオ）'!$A$2:$R$217,13,FALSE))</f>
        <v>10</v>
      </c>
      <c r="N63" s="21" t="str">
        <f>IF(VLOOKUP(A63,'DB（シナリオ）'!$A$2:$R$217,15,FALSE)="","",VLOOKUP(A63,'DB（シナリオ）'!$A$2:$R$217,15,FALSE))</f>
        <v>独身、一人暮らし</v>
      </c>
      <c r="O63" s="21" t="str">
        <f>IF(VLOOKUP(A63,'DB（シナリオ）'!$A$2:$R$217,16,FALSE)="","",VLOOKUP(A63,'DB（シナリオ）'!$A$2:$R$217,16,FALSE))</f>
        <v/>
      </c>
      <c r="P63" s="21" t="str">
        <f>IF(VLOOKUP(A63,'DB（シナリオ）'!$A$2:$R$217,17,FALSE)="","",VLOOKUP(A63,'DB（シナリオ）'!$A$2:$R$217,17,FALSE))</f>
        <v/>
      </c>
      <c r="Q63" s="26" t="str">
        <f>IF(VLOOKUP(A63,'DB（シナリオ）'!$A$2:$R$217,18,FALSE)="","",VLOOKUP(A63,'DB（シナリオ）'!$A$2:$R$217,18,FALSE))</f>
        <v/>
      </c>
    </row>
    <row r="64" spans="1:17" ht="56.25" customHeight="1" x14ac:dyDescent="0.2">
      <c r="A64" s="21">
        <f t="shared" si="0"/>
        <v>163</v>
      </c>
      <c r="B64" s="21" t="str">
        <f>IF(VLOOKUP(A64,'DB（シナリオ）'!$A$2:$R$217,2,FALSE)="","",VLOOKUP(A64,'DB（シナリオ）'!$A$2:$R$217,2,FALSE))</f>
        <v>営業部</v>
      </c>
      <c r="C64" s="22" t="str">
        <f>IF(VLOOKUP(A64,'DB（シナリオ）'!$A$2:$R$217,3,FALSE)="","",VLOOKUP(A64,'DB（シナリオ）'!$A$2:$R$217,3,FALSE))</f>
        <v>営業１課</v>
      </c>
      <c r="D64" s="21" t="str">
        <f>IF(VLOOKUP(A64,'DB（シナリオ）'!$A$2:$R$217,4,FALSE)="","",VLOOKUP(A64,'DB（シナリオ）'!$A$2:$R$217,4,FALSE))</f>
        <v>営業事務</v>
      </c>
      <c r="E64" s="22" t="str">
        <f>IF(VLOOKUP(A64,'DB（シナリオ）'!$A$2:$R$217,5,FALSE)="","",VLOOKUP(A64,'DB（シナリオ）'!$A$2:$R$217,5,FALSE))</f>
        <v>小野</v>
      </c>
      <c r="F64" s="22" t="str">
        <f>IF(VLOOKUP(A64,'DB（シナリオ）'!$A$2:$R$217,6,FALSE)="","",VLOOKUP(A64,'DB（シナリオ）'!$A$2:$R$217,6,FALSE))</f>
        <v>女</v>
      </c>
      <c r="G64" s="22">
        <f>IF(VLOOKUP(A64,'DB（シナリオ）'!$A$2:$R$217,7,FALSE)="","",VLOOKUP(A64,'DB（シナリオ）'!$A$2:$R$217,7,FALSE))</f>
        <v>24</v>
      </c>
      <c r="H64" s="45" t="str">
        <f>IF(VLOOKUP(A64,'DB（シナリオ）'!$A$2:$R$217,8,FALSE)="","",VLOOKUP(A64,'DB（シナリオ）'!$A$2:$R$217,8,FALSE))</f>
        <v>在館</v>
      </c>
      <c r="I64" s="21"/>
      <c r="J64" s="22" t="str">
        <f>IF(VLOOKUP(A64,'DB（シナリオ）'!$A$2:$R$217,10,FALSE)="","",VLOOKUP(A64,'DB（シナリオ）'!$A$2:$R$217,10,FALSE))</f>
        <v>社内におり、無事。ただし、発災後、体調が悪くなってきた。</v>
      </c>
      <c r="K64" s="21" t="str">
        <f>IF(VLOOKUP(A64,'DB（シナリオ）'!$A$2:$R$217,11,FALSE)="","",VLOOKUP(A64,'DB（シナリオ）'!$A$2:$R$217,11,FALSE))</f>
        <v>ひがしの市</v>
      </c>
      <c r="L64" s="21" t="str">
        <f>IF(VLOOKUP(A64,'DB（シナリオ）'!$A$2:$R$217,12,FALSE)="","",VLOOKUP(A64,'DB（シナリオ）'!$A$2:$R$217,12,FALSE))</f>
        <v>南北線ミカン駅</v>
      </c>
      <c r="M64" s="21">
        <f>IF(VLOOKUP(A64,'DB（シナリオ）'!$A$2:$R$217,13,FALSE)="","",VLOOKUP(A64,'DB（シナリオ）'!$A$2:$R$217,13,FALSE))</f>
        <v>8</v>
      </c>
      <c r="N64" s="21" t="str">
        <f>IF(VLOOKUP(A64,'DB（シナリオ）'!$A$2:$R$217,15,FALSE)="","",VLOOKUP(A64,'DB（シナリオ）'!$A$2:$R$217,15,FALSE))</f>
        <v>独身、母親（58歳）と同居</v>
      </c>
      <c r="O64" s="21" t="str">
        <f>IF(VLOOKUP(A64,'DB（シナリオ）'!$A$2:$R$217,16,FALSE)="","",VLOOKUP(A64,'DB（シナリオ）'!$A$2:$R$217,16,FALSE))</f>
        <v>無事</v>
      </c>
      <c r="P64" s="21" t="str">
        <f>IF(VLOOKUP(A64,'DB（シナリオ）'!$A$2:$R$217,17,FALSE)="","",VLOOKUP(A64,'DB（シナリオ）'!$A$2:$R$217,17,FALSE))</f>
        <v>中国語（北京語）が堪能。</v>
      </c>
      <c r="Q64" s="26" t="str">
        <f>IF(VLOOKUP(A64,'DB（シナリオ）'!$A$2:$R$217,18,FALSE)="","",VLOOKUP(A64,'DB（シナリオ）'!$A$2:$R$217,18,FALSE))</f>
        <v/>
      </c>
    </row>
    <row r="65" spans="1:17" ht="56.25" customHeight="1" x14ac:dyDescent="0.2">
      <c r="A65" s="21">
        <f t="shared" si="0"/>
        <v>164</v>
      </c>
      <c r="B65" s="21" t="str">
        <f>IF(VLOOKUP(A65,'DB（シナリオ）'!$A$2:$R$217,2,FALSE)="","",VLOOKUP(A65,'DB（シナリオ）'!$A$2:$R$217,2,FALSE))</f>
        <v>営業部</v>
      </c>
      <c r="C65" s="22" t="str">
        <f>IF(VLOOKUP(A65,'DB（シナリオ）'!$A$2:$R$217,3,FALSE)="","",VLOOKUP(A65,'DB（シナリオ）'!$A$2:$R$217,3,FALSE))</f>
        <v>営業１課</v>
      </c>
      <c r="D65" s="21" t="str">
        <f>IF(VLOOKUP(A65,'DB（シナリオ）'!$A$2:$R$217,4,FALSE)="","",VLOOKUP(A65,'DB（シナリオ）'!$A$2:$R$217,4,FALSE))</f>
        <v>営業事務</v>
      </c>
      <c r="E65" s="22" t="str">
        <f>IF(VLOOKUP(A65,'DB（シナリオ）'!$A$2:$R$217,5,FALSE)="","",VLOOKUP(A65,'DB（シナリオ）'!$A$2:$R$217,5,FALSE))</f>
        <v>竹内</v>
      </c>
      <c r="F65" s="22" t="str">
        <f>IF(VLOOKUP(A65,'DB（シナリオ）'!$A$2:$R$217,6,FALSE)="","",VLOOKUP(A65,'DB（シナリオ）'!$A$2:$R$217,6,FALSE))</f>
        <v>女</v>
      </c>
      <c r="G65" s="22">
        <f>IF(VLOOKUP(A65,'DB（シナリオ）'!$A$2:$R$217,7,FALSE)="","",VLOOKUP(A65,'DB（シナリオ）'!$A$2:$R$217,7,FALSE))</f>
        <v>24</v>
      </c>
      <c r="H65" s="45" t="s">
        <v>1689</v>
      </c>
      <c r="I65" s="21" t="str">
        <f>IF(VLOOKUP(A65,'DB（シナリオ）'!$A$2:$R$217,9,FALSE)="","",VLOOKUP(A65,'DB（シナリオ）'!$A$2:$R$217,9,FALSE))</f>
        <v/>
      </c>
      <c r="J65" s="22" t="s">
        <v>1691</v>
      </c>
      <c r="K65" s="21" t="str">
        <f>IF(VLOOKUP(A65,'DB（シナリオ）'!$A$2:$R$217,11,FALSE)="","",VLOOKUP(A65,'DB（シナリオ）'!$A$2:$R$217,11,FALSE))</f>
        <v>にしやま市</v>
      </c>
      <c r="L65" s="21" t="str">
        <f>IF(VLOOKUP(A65,'DB（シナリオ）'!$A$2:$R$217,12,FALSE)="","",VLOOKUP(A65,'DB（シナリオ）'!$A$2:$R$217,12,FALSE))</f>
        <v>東西線てんとう駅</v>
      </c>
      <c r="M65" s="21">
        <f>IF(VLOOKUP(A65,'DB（シナリオ）'!$A$2:$R$217,13,FALSE)="","",VLOOKUP(A65,'DB（シナリオ）'!$A$2:$R$217,13,FALSE))</f>
        <v>10</v>
      </c>
      <c r="N65" s="21" t="str">
        <f>IF(VLOOKUP(A65,'DB（シナリオ）'!$A$2:$R$217,15,FALSE)="","",VLOOKUP(A65,'DB（シナリオ）'!$A$2:$R$217,15,FALSE))</f>
        <v>独身、一人暮らし</v>
      </c>
      <c r="O65" s="21" t="str">
        <f>IF(VLOOKUP(A65,'DB（シナリオ）'!$A$2:$R$217,16,FALSE)="","",VLOOKUP(A65,'DB（シナリオ）'!$A$2:$R$217,16,FALSE))</f>
        <v/>
      </c>
      <c r="P65" s="21" t="str">
        <f>IF(VLOOKUP(A65,'DB（シナリオ）'!$A$2:$R$217,17,FALSE)="","",VLOOKUP(A65,'DB（シナリオ）'!$A$2:$R$217,17,FALSE))</f>
        <v/>
      </c>
      <c r="Q65" s="26" t="str">
        <f>IF(VLOOKUP(A65,'DB（シナリオ）'!$A$2:$R$217,18,FALSE)="","",VLOOKUP(A65,'DB（シナリオ）'!$A$2:$R$217,18,FALSE))</f>
        <v/>
      </c>
    </row>
    <row r="66" spans="1:17" ht="56.25" customHeight="1" x14ac:dyDescent="0.2">
      <c r="A66" s="21">
        <f t="shared" si="0"/>
        <v>165</v>
      </c>
      <c r="B66" s="21" t="str">
        <f>IF(VLOOKUP(A66,'DB（シナリオ）'!$A$2:$R$217,2,FALSE)="","",VLOOKUP(A66,'DB（シナリオ）'!$A$2:$R$217,2,FALSE))</f>
        <v>営業部</v>
      </c>
      <c r="C66" s="22" t="str">
        <f>IF(VLOOKUP(A66,'DB（シナリオ）'!$A$2:$R$217,3,FALSE)="","",VLOOKUP(A66,'DB（シナリオ）'!$A$2:$R$217,3,FALSE))</f>
        <v>営業１課</v>
      </c>
      <c r="D66" s="21" t="str">
        <f>IF(VLOOKUP(A66,'DB（シナリオ）'!$A$2:$R$217,4,FALSE)="","",VLOOKUP(A66,'DB（シナリオ）'!$A$2:$R$217,4,FALSE))</f>
        <v>派遣社員</v>
      </c>
      <c r="E66" s="22" t="str">
        <f>IF(VLOOKUP(A66,'DB（シナリオ）'!$A$2:$R$217,5,FALSE)="","",VLOOKUP(A66,'DB（シナリオ）'!$A$2:$R$217,5,FALSE))</f>
        <v>田村</v>
      </c>
      <c r="F66" s="22" t="str">
        <f>IF(VLOOKUP(A66,'DB（シナリオ）'!$A$2:$R$217,6,FALSE)="","",VLOOKUP(A66,'DB（シナリオ）'!$A$2:$R$217,6,FALSE))</f>
        <v>女</v>
      </c>
      <c r="G66" s="22">
        <f>IF(VLOOKUP(A66,'DB（シナリオ）'!$A$2:$R$217,7,FALSE)="","",VLOOKUP(A66,'DB（シナリオ）'!$A$2:$R$217,7,FALSE))</f>
        <v>25</v>
      </c>
      <c r="H66" s="45" t="s">
        <v>1689</v>
      </c>
      <c r="I66" s="21" t="str">
        <f>IF(VLOOKUP(A66,'DB（シナリオ）'!$A$2:$R$217,9,FALSE)="","",VLOOKUP(A66,'DB（シナリオ）'!$A$2:$R$217,9,FALSE))</f>
        <v/>
      </c>
      <c r="J66" s="22" t="s">
        <v>1693</v>
      </c>
      <c r="K66" s="21" t="str">
        <f>IF(VLOOKUP(A66,'DB（シナリオ）'!$A$2:$R$217,11,FALSE)="","",VLOOKUP(A66,'DB（シナリオ）'!$A$2:$R$217,11,FALSE))</f>
        <v>はまべ市</v>
      </c>
      <c r="L66" s="21" t="str">
        <f>IF(VLOOKUP(A66,'DB（シナリオ）'!$A$2:$R$217,12,FALSE)="","",VLOOKUP(A66,'DB（シナリオ）'!$A$2:$R$217,12,FALSE))</f>
        <v>東西線かぶと駅</v>
      </c>
      <c r="M66" s="21">
        <f>IF(VLOOKUP(A66,'DB（シナリオ）'!$A$2:$R$217,13,FALSE)="","",VLOOKUP(A66,'DB（シナリオ）'!$A$2:$R$217,13,FALSE))</f>
        <v>30</v>
      </c>
      <c r="N66" s="21" t="str">
        <f>IF(VLOOKUP(A66,'DB（シナリオ）'!$A$2:$R$217,15,FALSE)="","",VLOOKUP(A66,'DB（シナリオ）'!$A$2:$R$217,15,FALSE))</f>
        <v>独身、一人暮らし</v>
      </c>
      <c r="O66" s="21" t="str">
        <f>IF(VLOOKUP(A66,'DB（シナリオ）'!$A$2:$R$217,16,FALSE)="","",VLOOKUP(A66,'DB（シナリオ）'!$A$2:$R$217,16,FALSE))</f>
        <v/>
      </c>
      <c r="P66" s="21" t="str">
        <f>IF(VLOOKUP(A66,'DB（シナリオ）'!$A$2:$R$217,17,FALSE)="","",VLOOKUP(A66,'DB（シナリオ）'!$A$2:$R$217,17,FALSE))</f>
        <v/>
      </c>
      <c r="Q66" s="26" t="str">
        <f>IF(VLOOKUP(A66,'DB（シナリオ）'!$A$2:$R$217,18,FALSE)="","",VLOOKUP(A66,'DB（シナリオ）'!$A$2:$R$217,18,FALSE))</f>
        <v/>
      </c>
    </row>
    <row r="67" spans="1:17" ht="56.25" customHeight="1" x14ac:dyDescent="0.2">
      <c r="A67" s="21">
        <f t="shared" si="0"/>
        <v>166</v>
      </c>
      <c r="B67" s="21" t="str">
        <f>IF(VLOOKUP(A67,'DB（シナリオ）'!$A$2:$R$217,2,FALSE)="","",VLOOKUP(A67,'DB（シナリオ）'!$A$2:$R$217,2,FALSE))</f>
        <v>営業部</v>
      </c>
      <c r="C67" s="22" t="str">
        <f>IF(VLOOKUP(A67,'DB（シナリオ）'!$A$2:$R$217,3,FALSE)="","",VLOOKUP(A67,'DB（シナリオ）'!$A$2:$R$217,3,FALSE))</f>
        <v>営業１課</v>
      </c>
      <c r="D67" s="21" t="str">
        <f>IF(VLOOKUP(A67,'DB（シナリオ）'!$A$2:$R$217,4,FALSE)="","",VLOOKUP(A67,'DB（シナリオ）'!$A$2:$R$217,4,FALSE))</f>
        <v>派遣社員</v>
      </c>
      <c r="E67" s="22" t="str">
        <f>IF(VLOOKUP(A67,'DB（シナリオ）'!$A$2:$R$217,5,FALSE)="","",VLOOKUP(A67,'DB（シナリオ）'!$A$2:$R$217,5,FALSE))</f>
        <v>金子</v>
      </c>
      <c r="F67" s="22" t="str">
        <f>IF(VLOOKUP(A67,'DB（シナリオ）'!$A$2:$R$217,6,FALSE)="","",VLOOKUP(A67,'DB（シナリオ）'!$A$2:$R$217,6,FALSE))</f>
        <v>女</v>
      </c>
      <c r="G67" s="22">
        <f>IF(VLOOKUP(A67,'DB（シナリオ）'!$A$2:$R$217,7,FALSE)="","",VLOOKUP(A67,'DB（シナリオ）'!$A$2:$R$217,7,FALSE))</f>
        <v>28</v>
      </c>
      <c r="H67" s="45" t="s">
        <v>1689</v>
      </c>
      <c r="I67" s="21" t="str">
        <f>IF(VLOOKUP(A67,'DB（シナリオ）'!$A$2:$R$217,9,FALSE)="","",VLOOKUP(A67,'DB（シナリオ）'!$A$2:$R$217,9,FALSE))</f>
        <v/>
      </c>
      <c r="J67" s="22" t="s">
        <v>1690</v>
      </c>
      <c r="K67" s="21" t="str">
        <f>IF(VLOOKUP(A67,'DB（シナリオ）'!$A$2:$R$217,11,FALSE)="","",VLOOKUP(A67,'DB（シナリオ）'!$A$2:$R$217,11,FALSE))</f>
        <v>ひがしの市</v>
      </c>
      <c r="L67" s="21" t="str">
        <f>IF(VLOOKUP(A67,'DB（シナリオ）'!$A$2:$R$217,12,FALSE)="","",VLOOKUP(A67,'DB（シナリオ）'!$A$2:$R$217,12,FALSE))</f>
        <v>東西線シカ駅</v>
      </c>
      <c r="M67" s="21">
        <f>IF(VLOOKUP(A67,'DB（シナリオ）'!$A$2:$R$217,13,FALSE)="","",VLOOKUP(A67,'DB（シナリオ）'!$A$2:$R$217,13,FALSE))</f>
        <v>18</v>
      </c>
      <c r="N67" s="21" t="str">
        <f>IF(VLOOKUP(A67,'DB（シナリオ）'!$A$2:$R$217,15,FALSE)="","",VLOOKUP(A67,'DB（シナリオ）'!$A$2:$R$217,15,FALSE))</f>
        <v>夫</v>
      </c>
      <c r="O67" s="21" t="str">
        <f>IF(VLOOKUP(A67,'DB（シナリオ）'!$A$2:$R$217,16,FALSE)="","",VLOOKUP(A67,'DB（シナリオ）'!$A$2:$R$217,16,FALSE))</f>
        <v>無事</v>
      </c>
      <c r="P67" s="21" t="str">
        <f>IF(VLOOKUP(A67,'DB（シナリオ）'!$A$2:$R$217,17,FALSE)="","",VLOOKUP(A67,'DB（シナリオ）'!$A$2:$R$217,17,FALSE))</f>
        <v/>
      </c>
      <c r="Q67" s="26" t="str">
        <f>IF(VLOOKUP(A67,'DB（シナリオ）'!$A$2:$R$217,18,FALSE)="","",VLOOKUP(A67,'DB（シナリオ）'!$A$2:$R$217,18,FALSE))</f>
        <v/>
      </c>
    </row>
    <row r="68" spans="1:17" ht="56.25" customHeight="1" x14ac:dyDescent="0.2">
      <c r="A68" s="21">
        <f t="shared" si="0"/>
        <v>167</v>
      </c>
      <c r="B68" s="21" t="str">
        <f>IF(VLOOKUP(A68,'DB（シナリオ）'!$A$2:$R$217,2,FALSE)="","",VLOOKUP(A68,'DB（シナリオ）'!$A$2:$R$217,2,FALSE))</f>
        <v>営業部</v>
      </c>
      <c r="C68" s="22" t="str">
        <f>IF(VLOOKUP(A68,'DB（シナリオ）'!$A$2:$R$217,3,FALSE)="","",VLOOKUP(A68,'DB（シナリオ）'!$A$2:$R$217,3,FALSE))</f>
        <v>営業２課</v>
      </c>
      <c r="D68" s="21" t="str">
        <f>IF(VLOOKUP(A68,'DB（シナリオ）'!$A$2:$R$217,4,FALSE)="","",VLOOKUP(A68,'DB（シナリオ）'!$A$2:$R$217,4,FALSE))</f>
        <v>課長</v>
      </c>
      <c r="E68" s="22" t="str">
        <f>IF(VLOOKUP(A68,'DB（シナリオ）'!$A$2:$R$217,5,FALSE)="","",VLOOKUP(A68,'DB（シナリオ）'!$A$2:$R$217,5,FALSE))</f>
        <v>和田</v>
      </c>
      <c r="F68" s="22" t="str">
        <f>IF(VLOOKUP(A68,'DB（シナリオ）'!$A$2:$R$217,6,FALSE)="","",VLOOKUP(A68,'DB（シナリオ）'!$A$2:$R$217,6,FALSE))</f>
        <v>男</v>
      </c>
      <c r="G68" s="22">
        <f>IF(VLOOKUP(A68,'DB（シナリオ）'!$A$2:$R$217,7,FALSE)="","",VLOOKUP(A68,'DB（シナリオ）'!$A$2:$R$217,7,FALSE))</f>
        <v>29</v>
      </c>
      <c r="H68" s="45" t="s">
        <v>1689</v>
      </c>
      <c r="I68" s="21" t="str">
        <f>IF(VLOOKUP(A68,'DB（シナリオ）'!$A$2:$R$217,9,FALSE)="","",VLOOKUP(A68,'DB（シナリオ）'!$A$2:$R$217,9,FALSE))</f>
        <v/>
      </c>
      <c r="J68" s="22" t="s">
        <v>1692</v>
      </c>
      <c r="K68" s="21" t="str">
        <f>IF(VLOOKUP(A68,'DB（シナリオ）'!$A$2:$R$217,11,FALSE)="","",VLOOKUP(A68,'DB（シナリオ）'!$A$2:$R$217,11,FALSE))</f>
        <v>にしやま市</v>
      </c>
      <c r="L68" s="21" t="str">
        <f>IF(VLOOKUP(A68,'DB（シナリオ）'!$A$2:$R$217,12,FALSE)="","",VLOOKUP(A68,'DB（シナリオ）'!$A$2:$R$217,12,FALSE))</f>
        <v>東西線かぶと駅</v>
      </c>
      <c r="M68" s="21">
        <f>IF(VLOOKUP(A68,'DB（シナリオ）'!$A$2:$R$217,13,FALSE)="","",VLOOKUP(A68,'DB（シナリオ）'!$A$2:$R$217,13,FALSE))</f>
        <v>30</v>
      </c>
      <c r="N68" s="21" t="str">
        <f>IF(VLOOKUP(A68,'DB（シナリオ）'!$A$2:$R$217,15,FALSE)="","",VLOOKUP(A68,'DB（シナリオ）'!$A$2:$R$217,15,FALSE))</f>
        <v>妻、息子(3歳）</v>
      </c>
      <c r="O68" s="21" t="str">
        <f>IF(VLOOKUP(A68,'DB（シナリオ）'!$A$2:$R$217,16,FALSE)="","",VLOOKUP(A68,'DB（シナリオ）'!$A$2:$R$217,16,FALSE))</f>
        <v>全員無事</v>
      </c>
      <c r="P68" s="21" t="str">
        <f>IF(VLOOKUP(A68,'DB（シナリオ）'!$A$2:$R$217,17,FALSE)="","",VLOOKUP(A68,'DB（シナリオ）'!$A$2:$R$217,17,FALSE))</f>
        <v/>
      </c>
      <c r="Q68" s="26" t="str">
        <f>IF(VLOOKUP(A68,'DB（シナリオ）'!$A$2:$R$217,18,FALSE)="","",VLOOKUP(A68,'DB（シナリオ）'!$A$2:$R$217,18,FALSE))</f>
        <v/>
      </c>
    </row>
    <row r="69" spans="1:17" ht="56.25" customHeight="1" x14ac:dyDescent="0.2">
      <c r="A69" s="21">
        <f t="shared" ref="A69:A132" si="1">A68+1</f>
        <v>168</v>
      </c>
      <c r="B69" s="21" t="str">
        <f>IF(VLOOKUP(A69,'DB（シナリオ）'!$A$2:$R$217,2,FALSE)="","",VLOOKUP(A69,'DB（シナリオ）'!$A$2:$R$217,2,FALSE))</f>
        <v>営業部</v>
      </c>
      <c r="C69" s="22" t="str">
        <f>IF(VLOOKUP(A69,'DB（シナリオ）'!$A$2:$R$217,3,FALSE)="","",VLOOKUP(A69,'DB（シナリオ）'!$A$2:$R$217,3,FALSE))</f>
        <v>営業２課</v>
      </c>
      <c r="D69" s="21" t="str">
        <f>IF(VLOOKUP(A69,'DB（シナリオ）'!$A$2:$R$217,4,FALSE)="","",VLOOKUP(A69,'DB（シナリオ）'!$A$2:$R$217,4,FALSE))</f>
        <v/>
      </c>
      <c r="E69" s="22" t="str">
        <f>IF(VLOOKUP(A69,'DB（シナリオ）'!$A$2:$R$217,5,FALSE)="","",VLOOKUP(A69,'DB（シナリオ）'!$A$2:$R$217,5,FALSE))</f>
        <v>中山</v>
      </c>
      <c r="F69" s="22" t="str">
        <f>IF(VLOOKUP(A69,'DB（シナリオ）'!$A$2:$R$217,6,FALSE)="","",VLOOKUP(A69,'DB（シナリオ）'!$A$2:$R$217,6,FALSE))</f>
        <v>女</v>
      </c>
      <c r="G69" s="22">
        <f>IF(VLOOKUP(A69,'DB（シナリオ）'!$A$2:$R$217,7,FALSE)="","",VLOOKUP(A69,'DB（シナリオ）'!$A$2:$R$217,7,FALSE))</f>
        <v>31</v>
      </c>
      <c r="H69" s="45" t="s">
        <v>1689</v>
      </c>
      <c r="I69" s="21" t="str">
        <f>IF(VLOOKUP(A69,'DB（シナリオ）'!$A$2:$R$217,9,FALSE)="","",VLOOKUP(A69,'DB（シナリオ）'!$A$2:$R$217,9,FALSE))</f>
        <v/>
      </c>
      <c r="J69" s="22" t="s">
        <v>1692</v>
      </c>
      <c r="K69" s="21" t="str">
        <f>IF(VLOOKUP(A69,'DB（シナリオ）'!$A$2:$R$217,11,FALSE)="","",VLOOKUP(A69,'DB（シナリオ）'!$A$2:$R$217,11,FALSE))</f>
        <v>ひがしの市</v>
      </c>
      <c r="L69" s="21" t="str">
        <f>IF(VLOOKUP(A69,'DB（シナリオ）'!$A$2:$R$217,12,FALSE)="","",VLOOKUP(A69,'DB（シナリオ）'!$A$2:$R$217,12,FALSE))</f>
        <v>南北線かつお駅</v>
      </c>
      <c r="M69" s="21">
        <f>IF(VLOOKUP(A69,'DB（シナリオ）'!$A$2:$R$217,13,FALSE)="","",VLOOKUP(A69,'DB（シナリオ）'!$A$2:$R$217,13,FALSE))</f>
        <v>11</v>
      </c>
      <c r="N69" s="21" t="str">
        <f>IF(VLOOKUP(A69,'DB（シナリオ）'!$A$2:$R$217,15,FALSE)="","",VLOOKUP(A69,'DB（シナリオ）'!$A$2:$R$217,15,FALSE))</f>
        <v>独身、一人暮らし</v>
      </c>
      <c r="O69" s="21" t="str">
        <f>IF(VLOOKUP(A69,'DB（シナリオ）'!$A$2:$R$217,16,FALSE)="","",VLOOKUP(A69,'DB（シナリオ）'!$A$2:$R$217,16,FALSE))</f>
        <v/>
      </c>
      <c r="P69" s="21" t="str">
        <f>IF(VLOOKUP(A69,'DB（シナリオ）'!$A$2:$R$217,17,FALSE)="","",VLOOKUP(A69,'DB（シナリオ）'!$A$2:$R$217,17,FALSE))</f>
        <v/>
      </c>
      <c r="Q69" s="26" t="str">
        <f>IF(VLOOKUP(A69,'DB（シナリオ）'!$A$2:$R$217,18,FALSE)="","",VLOOKUP(A69,'DB（シナリオ）'!$A$2:$R$217,18,FALSE))</f>
        <v/>
      </c>
    </row>
    <row r="70" spans="1:17" ht="56.25" customHeight="1" x14ac:dyDescent="0.2">
      <c r="A70" s="21">
        <f t="shared" si="1"/>
        <v>169</v>
      </c>
      <c r="B70" s="21" t="str">
        <f>IF(VLOOKUP(A70,'DB（シナリオ）'!$A$2:$R$217,2,FALSE)="","",VLOOKUP(A70,'DB（シナリオ）'!$A$2:$R$217,2,FALSE))</f>
        <v>営業部</v>
      </c>
      <c r="C70" s="22" t="str">
        <f>IF(VLOOKUP(A70,'DB（シナリオ）'!$A$2:$R$217,3,FALSE)="","",VLOOKUP(A70,'DB（シナリオ）'!$A$2:$R$217,3,FALSE))</f>
        <v>営業２課</v>
      </c>
      <c r="D70" s="21" t="str">
        <f>IF(VLOOKUP(A70,'DB（シナリオ）'!$A$2:$R$217,4,FALSE)="","",VLOOKUP(A70,'DB（シナリオ）'!$A$2:$R$217,4,FALSE))</f>
        <v/>
      </c>
      <c r="E70" s="22" t="str">
        <f>IF(VLOOKUP(A70,'DB（シナリオ）'!$A$2:$R$217,5,FALSE)="","",VLOOKUP(A70,'DB（シナリオ）'!$A$2:$R$217,5,FALSE))</f>
        <v>石田</v>
      </c>
      <c r="F70" s="22" t="str">
        <f>IF(VLOOKUP(A70,'DB（シナリオ）'!$A$2:$R$217,6,FALSE)="","",VLOOKUP(A70,'DB（シナリオ）'!$A$2:$R$217,6,FALSE))</f>
        <v>男</v>
      </c>
      <c r="G70" s="22">
        <f>IF(VLOOKUP(A70,'DB（シナリオ）'!$A$2:$R$217,7,FALSE)="","",VLOOKUP(A70,'DB（シナリオ）'!$A$2:$R$217,7,FALSE))</f>
        <v>31</v>
      </c>
      <c r="H70" s="45" t="s">
        <v>1689</v>
      </c>
      <c r="I70" s="21" t="str">
        <f>IF(VLOOKUP(A70,'DB（シナリオ）'!$A$2:$R$217,9,FALSE)="","",VLOOKUP(A70,'DB（シナリオ）'!$A$2:$R$217,9,FALSE))</f>
        <v/>
      </c>
      <c r="J70" s="22" t="s">
        <v>1695</v>
      </c>
      <c r="K70" s="21" t="str">
        <f>IF(VLOOKUP(A70,'DB（シナリオ）'!$A$2:$R$217,11,FALSE)="","",VLOOKUP(A70,'DB（シナリオ）'!$A$2:$R$217,11,FALSE))</f>
        <v>はまべ市</v>
      </c>
      <c r="L70" s="21" t="str">
        <f>IF(VLOOKUP(A70,'DB（シナリオ）'!$A$2:$R$217,12,FALSE)="","",VLOOKUP(A70,'DB（シナリオ）'!$A$2:$R$217,12,FALSE))</f>
        <v>東西線かぶと駅</v>
      </c>
      <c r="M70" s="21">
        <f>IF(VLOOKUP(A70,'DB（シナリオ）'!$A$2:$R$217,13,FALSE)="","",VLOOKUP(A70,'DB（シナリオ）'!$A$2:$R$217,13,FALSE))</f>
        <v>30</v>
      </c>
      <c r="N70" s="21" t="str">
        <f>IF(VLOOKUP(A70,'DB（シナリオ）'!$A$2:$R$217,15,FALSE)="","",VLOOKUP(A70,'DB（シナリオ）'!$A$2:$R$217,15,FALSE))</f>
        <v>独身、一人暮らし</v>
      </c>
      <c r="O70" s="21" t="str">
        <f>IF(VLOOKUP(A70,'DB（シナリオ）'!$A$2:$R$217,16,FALSE)="","",VLOOKUP(A70,'DB（シナリオ）'!$A$2:$R$217,16,FALSE))</f>
        <v/>
      </c>
      <c r="P70" s="21" t="str">
        <f>IF(VLOOKUP(A70,'DB（シナリオ）'!$A$2:$R$217,17,FALSE)="","",VLOOKUP(A70,'DB（シナリオ）'!$A$2:$R$217,17,FALSE))</f>
        <v/>
      </c>
      <c r="Q70" s="26" t="str">
        <f>IF(VLOOKUP(A70,'DB（シナリオ）'!$A$2:$R$217,18,FALSE)="","",VLOOKUP(A70,'DB（シナリオ）'!$A$2:$R$217,18,FALSE))</f>
        <v/>
      </c>
    </row>
    <row r="71" spans="1:17" ht="56.25" customHeight="1" x14ac:dyDescent="0.2">
      <c r="A71" s="21">
        <f t="shared" si="1"/>
        <v>170</v>
      </c>
      <c r="B71" s="21" t="str">
        <f>IF(VLOOKUP(A71,'DB（シナリオ）'!$A$2:$R$217,2,FALSE)="","",VLOOKUP(A71,'DB（シナリオ）'!$A$2:$R$217,2,FALSE))</f>
        <v>営業部</v>
      </c>
      <c r="C71" s="22" t="str">
        <f>IF(VLOOKUP(A71,'DB（シナリオ）'!$A$2:$R$217,3,FALSE)="","",VLOOKUP(A71,'DB（シナリオ）'!$A$2:$R$217,3,FALSE))</f>
        <v>営業２課</v>
      </c>
      <c r="D71" s="21" t="str">
        <f>IF(VLOOKUP(A71,'DB（シナリオ）'!$A$2:$R$217,4,FALSE)="","",VLOOKUP(A71,'DB（シナリオ）'!$A$2:$R$217,4,FALSE))</f>
        <v/>
      </c>
      <c r="E71" s="22" t="str">
        <f>IF(VLOOKUP(A71,'DB（シナリオ）'!$A$2:$R$217,5,FALSE)="","",VLOOKUP(A71,'DB（シナリオ）'!$A$2:$R$217,5,FALSE))</f>
        <v>上田</v>
      </c>
      <c r="F71" s="22" t="str">
        <f>IF(VLOOKUP(A71,'DB（シナリオ）'!$A$2:$R$217,6,FALSE)="","",VLOOKUP(A71,'DB（シナリオ）'!$A$2:$R$217,6,FALSE))</f>
        <v>女</v>
      </c>
      <c r="G71" s="22">
        <f>IF(VLOOKUP(A71,'DB（シナリオ）'!$A$2:$R$217,7,FALSE)="","",VLOOKUP(A71,'DB（シナリオ）'!$A$2:$R$217,7,FALSE))</f>
        <v>38</v>
      </c>
      <c r="H71" s="45" t="s">
        <v>1689</v>
      </c>
      <c r="I71" s="21" t="str">
        <f>IF(VLOOKUP(A71,'DB（シナリオ）'!$A$2:$R$217,9,FALSE)="","",VLOOKUP(A71,'DB（シナリオ）'!$A$2:$R$217,9,FALSE))</f>
        <v/>
      </c>
      <c r="J71" s="22" t="s">
        <v>1690</v>
      </c>
      <c r="K71" s="21" t="str">
        <f>IF(VLOOKUP(A71,'DB（シナリオ）'!$A$2:$R$217,11,FALSE)="","",VLOOKUP(A71,'DB（シナリオ）'!$A$2:$R$217,11,FALSE))</f>
        <v>ひがしの市</v>
      </c>
      <c r="L71" s="21" t="str">
        <f>IF(VLOOKUP(A71,'DB（シナリオ）'!$A$2:$R$217,12,FALSE)="","",VLOOKUP(A71,'DB（シナリオ）'!$A$2:$R$217,12,FALSE))</f>
        <v>東西線キツネ駅</v>
      </c>
      <c r="M71" s="21">
        <f>IF(VLOOKUP(A71,'DB（シナリオ）'!$A$2:$R$217,13,FALSE)="","",VLOOKUP(A71,'DB（シナリオ）'!$A$2:$R$217,13,FALSE))</f>
        <v>15</v>
      </c>
      <c r="N71" s="21" t="str">
        <f>IF(VLOOKUP(A71,'DB（シナリオ）'!$A$2:$R$217,15,FALSE)="","",VLOOKUP(A71,'DB（シナリオ）'!$A$2:$R$217,15,FALSE))</f>
        <v>夫、息子(5歳）</v>
      </c>
      <c r="O71" s="21" t="str">
        <f>IF(VLOOKUP(A71,'DB（シナリオ）'!$A$2:$R$217,16,FALSE)="","",VLOOKUP(A71,'DB（シナリオ）'!$A$2:$R$217,16,FALSE))</f>
        <v>全員無事</v>
      </c>
      <c r="P71" s="21" t="str">
        <f>IF(VLOOKUP(A71,'DB（シナリオ）'!$A$2:$R$217,17,FALSE)="","",VLOOKUP(A71,'DB（シナリオ）'!$A$2:$R$217,17,FALSE))</f>
        <v/>
      </c>
      <c r="Q71" s="26" t="str">
        <f>IF(VLOOKUP(A71,'DB（シナリオ）'!$A$2:$R$217,18,FALSE)="","",VLOOKUP(A71,'DB（シナリオ）'!$A$2:$R$217,18,FALSE))</f>
        <v/>
      </c>
    </row>
    <row r="72" spans="1:17" ht="56.25" customHeight="1" x14ac:dyDescent="0.2">
      <c r="A72" s="21">
        <f t="shared" si="1"/>
        <v>171</v>
      </c>
      <c r="B72" s="21" t="str">
        <f>IF(VLOOKUP(A72,'DB（シナリオ）'!$A$2:$R$217,2,FALSE)="","",VLOOKUP(A72,'DB（シナリオ）'!$A$2:$R$217,2,FALSE))</f>
        <v>営業部</v>
      </c>
      <c r="C72" s="22" t="str">
        <f>IF(VLOOKUP(A72,'DB（シナリオ）'!$A$2:$R$217,3,FALSE)="","",VLOOKUP(A72,'DB（シナリオ）'!$A$2:$R$217,3,FALSE))</f>
        <v>営業２課</v>
      </c>
      <c r="D72" s="21" t="str">
        <f>IF(VLOOKUP(A72,'DB（シナリオ）'!$A$2:$R$217,4,FALSE)="","",VLOOKUP(A72,'DB（シナリオ）'!$A$2:$R$217,4,FALSE))</f>
        <v/>
      </c>
      <c r="E72" s="22" t="str">
        <f>IF(VLOOKUP(A72,'DB（シナリオ）'!$A$2:$R$217,5,FALSE)="","",VLOOKUP(A72,'DB（シナリオ）'!$A$2:$R$217,5,FALSE))</f>
        <v>森田</v>
      </c>
      <c r="F72" s="22" t="str">
        <f>IF(VLOOKUP(A72,'DB（シナリオ）'!$A$2:$R$217,6,FALSE)="","",VLOOKUP(A72,'DB（シナリオ）'!$A$2:$R$217,6,FALSE))</f>
        <v>男</v>
      </c>
      <c r="G72" s="22">
        <f>IF(VLOOKUP(A72,'DB（シナリオ）'!$A$2:$R$217,7,FALSE)="","",VLOOKUP(A72,'DB（シナリオ）'!$A$2:$R$217,7,FALSE))</f>
        <v>40</v>
      </c>
      <c r="H72" s="45" t="s">
        <v>1689</v>
      </c>
      <c r="I72" s="21" t="str">
        <f>IF(VLOOKUP(A72,'DB（シナリオ）'!$A$2:$R$217,9,FALSE)="","",VLOOKUP(A72,'DB（シナリオ）'!$A$2:$R$217,9,FALSE))</f>
        <v/>
      </c>
      <c r="J72" s="22" t="s">
        <v>1690</v>
      </c>
      <c r="K72" s="21" t="str">
        <f>IF(VLOOKUP(A72,'DB（シナリオ）'!$A$2:$R$217,11,FALSE)="","",VLOOKUP(A72,'DB（シナリオ）'!$A$2:$R$217,11,FALSE))</f>
        <v>ひがしの市</v>
      </c>
      <c r="L72" s="21" t="str">
        <f>IF(VLOOKUP(A72,'DB（シナリオ）'!$A$2:$R$217,12,FALSE)="","",VLOOKUP(A72,'DB（シナリオ）'!$A$2:$R$217,12,FALSE))</f>
        <v>南北線ミカン駅</v>
      </c>
      <c r="M72" s="21">
        <f>IF(VLOOKUP(A72,'DB（シナリオ）'!$A$2:$R$217,13,FALSE)="","",VLOOKUP(A72,'DB（シナリオ）'!$A$2:$R$217,13,FALSE))</f>
        <v>8</v>
      </c>
      <c r="N72" s="21" t="str">
        <f>IF(VLOOKUP(A72,'DB（シナリオ）'!$A$2:$R$217,15,FALSE)="","",VLOOKUP(A72,'DB（シナリオ）'!$A$2:$R$217,15,FALSE))</f>
        <v>妻、娘(12歳）、息子(10歳)</v>
      </c>
      <c r="O72" s="21" t="str">
        <f>IF(VLOOKUP(A72,'DB（シナリオ）'!$A$2:$R$217,16,FALSE)="","",VLOOKUP(A72,'DB（シナリオ）'!$A$2:$R$217,16,FALSE))</f>
        <v>全員無事</v>
      </c>
      <c r="P72" s="21" t="str">
        <f>IF(VLOOKUP(A72,'DB（シナリオ）'!$A$2:$R$217,17,FALSE)="","",VLOOKUP(A72,'DB（シナリオ）'!$A$2:$R$217,17,FALSE))</f>
        <v/>
      </c>
      <c r="Q72" s="26" t="str">
        <f>IF(VLOOKUP(A72,'DB（シナリオ）'!$A$2:$R$217,18,FALSE)="","",VLOOKUP(A72,'DB（シナリオ）'!$A$2:$R$217,18,FALSE))</f>
        <v/>
      </c>
    </row>
    <row r="73" spans="1:17" ht="56.25" customHeight="1" x14ac:dyDescent="0.2">
      <c r="A73" s="21">
        <f t="shared" si="1"/>
        <v>172</v>
      </c>
      <c r="B73" s="21" t="str">
        <f>IF(VLOOKUP(A73,'DB（シナリオ）'!$A$2:$R$217,2,FALSE)="","",VLOOKUP(A73,'DB（シナリオ）'!$A$2:$R$217,2,FALSE))</f>
        <v>営業部</v>
      </c>
      <c r="C73" s="22" t="str">
        <f>IF(VLOOKUP(A73,'DB（シナリオ）'!$A$2:$R$217,3,FALSE)="","",VLOOKUP(A73,'DB（シナリオ）'!$A$2:$R$217,3,FALSE))</f>
        <v>営業２課</v>
      </c>
      <c r="D73" s="21" t="str">
        <f>IF(VLOOKUP(A73,'DB（シナリオ）'!$A$2:$R$217,4,FALSE)="","",VLOOKUP(A73,'DB（シナリオ）'!$A$2:$R$217,4,FALSE))</f>
        <v/>
      </c>
      <c r="E73" s="22" t="str">
        <f>IF(VLOOKUP(A73,'DB（シナリオ）'!$A$2:$R$217,5,FALSE)="","",VLOOKUP(A73,'DB（シナリオ）'!$A$2:$R$217,5,FALSE))</f>
        <v>佐倉</v>
      </c>
      <c r="F73" s="22" t="str">
        <f>IF(VLOOKUP(A73,'DB（シナリオ）'!$A$2:$R$217,6,FALSE)="","",VLOOKUP(A73,'DB（シナリオ）'!$A$2:$R$217,6,FALSE))</f>
        <v>女</v>
      </c>
      <c r="G73" s="22">
        <f>IF(VLOOKUP(A73,'DB（シナリオ）'!$A$2:$R$217,7,FALSE)="","",VLOOKUP(A73,'DB（シナリオ）'!$A$2:$R$217,7,FALSE))</f>
        <v>41</v>
      </c>
      <c r="H73" s="45" t="s">
        <v>1689</v>
      </c>
      <c r="I73" s="21" t="str">
        <f>IF(VLOOKUP(A73,'DB（シナリオ）'!$A$2:$R$217,9,FALSE)="","",VLOOKUP(A73,'DB（シナリオ）'!$A$2:$R$217,9,FALSE))</f>
        <v/>
      </c>
      <c r="J73" s="22" t="s">
        <v>1692</v>
      </c>
      <c r="K73" s="21" t="str">
        <f>IF(VLOOKUP(A73,'DB（シナリオ）'!$A$2:$R$217,11,FALSE)="","",VLOOKUP(A73,'DB（シナリオ）'!$A$2:$R$217,11,FALSE))</f>
        <v>はまべ市</v>
      </c>
      <c r="L73" s="21" t="str">
        <f>IF(VLOOKUP(A73,'DB（シナリオ）'!$A$2:$R$217,12,FALSE)="","",VLOOKUP(A73,'DB（シナリオ）'!$A$2:$R$217,12,FALSE))</f>
        <v>東西線かぶと駅</v>
      </c>
      <c r="M73" s="21">
        <f>IF(VLOOKUP(A73,'DB（シナリオ）'!$A$2:$R$217,13,FALSE)="","",VLOOKUP(A73,'DB（シナリオ）'!$A$2:$R$217,13,FALSE))</f>
        <v>30</v>
      </c>
      <c r="N73" s="21" t="str">
        <f>IF(VLOOKUP(A73,'DB（シナリオ）'!$A$2:$R$217,15,FALSE)="","",VLOOKUP(A73,'DB（シナリオ）'!$A$2:$R$217,15,FALSE))</f>
        <v>夫、息子(10歳）</v>
      </c>
      <c r="O73" s="21" t="str">
        <f>IF(VLOOKUP(A73,'DB（シナリオ）'!$A$2:$R$217,16,FALSE)="","",VLOOKUP(A73,'DB（シナリオ）'!$A$2:$R$217,16,FALSE))</f>
        <v>全員無事</v>
      </c>
      <c r="P73" s="21" t="str">
        <f>IF(VLOOKUP(A73,'DB（シナリオ）'!$A$2:$R$217,17,FALSE)="","",VLOOKUP(A73,'DB（シナリオ）'!$A$2:$R$217,17,FALSE))</f>
        <v/>
      </c>
      <c r="Q73" s="26" t="str">
        <f>IF(VLOOKUP(A73,'DB（シナリオ）'!$A$2:$R$217,18,FALSE)="","",VLOOKUP(A73,'DB（シナリオ）'!$A$2:$R$217,18,FALSE))</f>
        <v/>
      </c>
    </row>
    <row r="74" spans="1:17" ht="56.25" customHeight="1" x14ac:dyDescent="0.2">
      <c r="A74" s="21">
        <f t="shared" si="1"/>
        <v>173</v>
      </c>
      <c r="B74" s="21" t="str">
        <f>IF(VLOOKUP(A74,'DB（シナリオ）'!$A$2:$R$217,2,FALSE)="","",VLOOKUP(A74,'DB（シナリオ）'!$A$2:$R$217,2,FALSE))</f>
        <v>営業部</v>
      </c>
      <c r="C74" s="22" t="str">
        <f>IF(VLOOKUP(A74,'DB（シナリオ）'!$A$2:$R$217,3,FALSE)="","",VLOOKUP(A74,'DB（シナリオ）'!$A$2:$R$217,3,FALSE))</f>
        <v>営業２課</v>
      </c>
      <c r="D74" s="21" t="str">
        <f>IF(VLOOKUP(A74,'DB（シナリオ）'!$A$2:$R$217,4,FALSE)="","",VLOOKUP(A74,'DB（シナリオ）'!$A$2:$R$217,4,FALSE))</f>
        <v/>
      </c>
      <c r="E74" s="22" t="str">
        <f>IF(VLOOKUP(A74,'DB（シナリオ）'!$A$2:$R$217,5,FALSE)="","",VLOOKUP(A74,'DB（シナリオ）'!$A$2:$R$217,5,FALSE))</f>
        <v>原</v>
      </c>
      <c r="F74" s="22" t="str">
        <f>IF(VLOOKUP(A74,'DB（シナリオ）'!$A$2:$R$217,6,FALSE)="","",VLOOKUP(A74,'DB（シナリオ）'!$A$2:$R$217,6,FALSE))</f>
        <v>男</v>
      </c>
      <c r="G74" s="22">
        <f>IF(VLOOKUP(A74,'DB（シナリオ）'!$A$2:$R$217,7,FALSE)="","",VLOOKUP(A74,'DB（シナリオ）'!$A$2:$R$217,7,FALSE))</f>
        <v>45</v>
      </c>
      <c r="H74" s="45" t="s">
        <v>1689</v>
      </c>
      <c r="I74" s="21" t="str">
        <f>IF(VLOOKUP(A74,'DB（シナリオ）'!$A$2:$R$217,9,FALSE)="","",VLOOKUP(A74,'DB（シナリオ）'!$A$2:$R$217,9,FALSE))</f>
        <v/>
      </c>
      <c r="J74" s="22" t="s">
        <v>1696</v>
      </c>
      <c r="K74" s="21" t="str">
        <f>IF(VLOOKUP(A74,'DB（シナリオ）'!$A$2:$R$217,11,FALSE)="","",VLOOKUP(A74,'DB（シナリオ）'!$A$2:$R$217,11,FALSE))</f>
        <v>にしやま市</v>
      </c>
      <c r="L74" s="21" t="str">
        <f>IF(VLOOKUP(A74,'DB（シナリオ）'!$A$2:$R$217,12,FALSE)="","",VLOOKUP(A74,'DB（シナリオ）'!$A$2:$R$217,12,FALSE))</f>
        <v>東西線ばった駅</v>
      </c>
      <c r="M74" s="21">
        <f>IF(VLOOKUP(A74,'DB（シナリオ）'!$A$2:$R$217,13,FALSE)="","",VLOOKUP(A74,'DB（シナリオ）'!$A$2:$R$217,13,FALSE))</f>
        <v>25</v>
      </c>
      <c r="N74" s="21" t="str">
        <f>IF(VLOOKUP(A74,'DB（シナリオ）'!$A$2:$R$217,15,FALSE)="","",VLOOKUP(A74,'DB（シナリオ）'!$A$2:$R$217,15,FALSE))</f>
        <v>妻、娘(17歳）、息子(14歳)</v>
      </c>
      <c r="O74" s="21" t="str">
        <f>IF(VLOOKUP(A74,'DB（シナリオ）'!$A$2:$R$217,16,FALSE)="","",VLOOKUP(A74,'DB（シナリオ）'!$A$2:$R$217,16,FALSE))</f>
        <v>全員無事</v>
      </c>
      <c r="P74" s="21" t="str">
        <f>IF(VLOOKUP(A74,'DB（シナリオ）'!$A$2:$R$217,17,FALSE)="","",VLOOKUP(A74,'DB（シナリオ）'!$A$2:$R$217,17,FALSE))</f>
        <v/>
      </c>
      <c r="Q74" s="26" t="str">
        <f>IF(VLOOKUP(A74,'DB（シナリオ）'!$A$2:$R$217,18,FALSE)="","",VLOOKUP(A74,'DB（シナリオ）'!$A$2:$R$217,18,FALSE))</f>
        <v/>
      </c>
    </row>
    <row r="75" spans="1:17" ht="56.25" customHeight="1" x14ac:dyDescent="0.2">
      <c r="A75" s="21">
        <f t="shared" si="1"/>
        <v>174</v>
      </c>
      <c r="B75" s="21" t="str">
        <f>IF(VLOOKUP(A75,'DB（シナリオ）'!$A$2:$R$217,2,FALSE)="","",VLOOKUP(A75,'DB（シナリオ）'!$A$2:$R$217,2,FALSE))</f>
        <v>営業部</v>
      </c>
      <c r="C75" s="22" t="str">
        <f>IF(VLOOKUP(A75,'DB（シナリオ）'!$A$2:$R$217,3,FALSE)="","",VLOOKUP(A75,'DB（シナリオ）'!$A$2:$R$217,3,FALSE))</f>
        <v>営業２課</v>
      </c>
      <c r="D75" s="21" t="str">
        <f>IF(VLOOKUP(A75,'DB（シナリオ）'!$A$2:$R$217,4,FALSE)="","",VLOOKUP(A75,'DB（シナリオ）'!$A$2:$R$217,4,FALSE))</f>
        <v/>
      </c>
      <c r="E75" s="22" t="str">
        <f>IF(VLOOKUP(A75,'DB（シナリオ）'!$A$2:$R$217,5,FALSE)="","",VLOOKUP(A75,'DB（シナリオ）'!$A$2:$R$217,5,FALSE))</f>
        <v>千葉</v>
      </c>
      <c r="F75" s="22" t="str">
        <f>IF(VLOOKUP(A75,'DB（シナリオ）'!$A$2:$R$217,6,FALSE)="","",VLOOKUP(A75,'DB（シナリオ）'!$A$2:$R$217,6,FALSE))</f>
        <v>女</v>
      </c>
      <c r="G75" s="22">
        <f>IF(VLOOKUP(A75,'DB（シナリオ）'!$A$2:$R$217,7,FALSE)="","",VLOOKUP(A75,'DB（シナリオ）'!$A$2:$R$217,7,FALSE))</f>
        <v>30</v>
      </c>
      <c r="H75" s="45" t="s">
        <v>1689</v>
      </c>
      <c r="I75" s="21" t="str">
        <f>IF(VLOOKUP(A75,'DB（シナリオ）'!$A$2:$R$217,9,FALSE)="","",VLOOKUP(A75,'DB（シナリオ）'!$A$2:$R$217,9,FALSE))</f>
        <v/>
      </c>
      <c r="J75" s="22" t="s">
        <v>1690</v>
      </c>
      <c r="K75" s="21" t="str">
        <f>IF(VLOOKUP(A75,'DB（シナリオ）'!$A$2:$R$217,11,FALSE)="","",VLOOKUP(A75,'DB（シナリオ）'!$A$2:$R$217,11,FALSE))</f>
        <v>ひがしの市</v>
      </c>
      <c r="L75" s="21" t="str">
        <f>IF(VLOOKUP(A75,'DB（シナリオ）'!$A$2:$R$217,12,FALSE)="","",VLOOKUP(A75,'DB（シナリオ）'!$A$2:$R$217,12,FALSE))</f>
        <v>東西線クマ駅</v>
      </c>
      <c r="M75" s="21">
        <f>IF(VLOOKUP(A75,'DB（シナリオ）'!$A$2:$R$217,13,FALSE)="","",VLOOKUP(A75,'DB（シナリオ）'!$A$2:$R$217,13,FALSE))</f>
        <v>22</v>
      </c>
      <c r="N75" s="21" t="str">
        <f>IF(VLOOKUP(A75,'DB（シナリオ）'!$A$2:$R$217,15,FALSE)="","",VLOOKUP(A75,'DB（シナリオ）'!$A$2:$R$217,15,FALSE))</f>
        <v>夫、息子(4歳）</v>
      </c>
      <c r="O75" s="21" t="str">
        <f>IF(VLOOKUP(A75,'DB（シナリオ）'!$A$2:$R$217,16,FALSE)="","",VLOOKUP(A75,'DB（シナリオ）'!$A$2:$R$217,16,FALSE))</f>
        <v>全員無事</v>
      </c>
      <c r="P75" s="21" t="str">
        <f>IF(VLOOKUP(A75,'DB（シナリオ）'!$A$2:$R$217,17,FALSE)="","",VLOOKUP(A75,'DB（シナリオ）'!$A$2:$R$217,17,FALSE))</f>
        <v/>
      </c>
      <c r="Q75" s="26" t="str">
        <f>IF(VLOOKUP(A75,'DB（シナリオ）'!$A$2:$R$217,18,FALSE)="","",VLOOKUP(A75,'DB（シナリオ）'!$A$2:$R$217,18,FALSE))</f>
        <v/>
      </c>
    </row>
    <row r="76" spans="1:17" ht="56.25" customHeight="1" x14ac:dyDescent="0.2">
      <c r="A76" s="21">
        <f t="shared" si="1"/>
        <v>175</v>
      </c>
      <c r="B76" s="21" t="str">
        <f>IF(VLOOKUP(A76,'DB（シナリオ）'!$A$2:$R$217,2,FALSE)="","",VLOOKUP(A76,'DB（シナリオ）'!$A$2:$R$217,2,FALSE))</f>
        <v>営業部</v>
      </c>
      <c r="C76" s="22" t="str">
        <f>IF(VLOOKUP(A76,'DB（シナリオ）'!$A$2:$R$217,3,FALSE)="","",VLOOKUP(A76,'DB（シナリオ）'!$A$2:$R$217,3,FALSE))</f>
        <v>営業２課</v>
      </c>
      <c r="D76" s="21" t="str">
        <f>IF(VLOOKUP(A76,'DB（シナリオ）'!$A$2:$R$217,4,FALSE)="","",VLOOKUP(A76,'DB（シナリオ）'!$A$2:$R$217,4,FALSE))</f>
        <v/>
      </c>
      <c r="E76" s="22" t="str">
        <f>IF(VLOOKUP(A76,'DB（シナリオ）'!$A$2:$R$217,5,FALSE)="","",VLOOKUP(A76,'DB（シナリオ）'!$A$2:$R$217,5,FALSE))</f>
        <v>柴田</v>
      </c>
      <c r="F76" s="22" t="str">
        <f>IF(VLOOKUP(A76,'DB（シナリオ）'!$A$2:$R$217,6,FALSE)="","",VLOOKUP(A76,'DB（シナリオ）'!$A$2:$R$217,6,FALSE))</f>
        <v>女</v>
      </c>
      <c r="G76" s="22">
        <f>IF(VLOOKUP(A76,'DB（シナリオ）'!$A$2:$R$217,7,FALSE)="","",VLOOKUP(A76,'DB（シナリオ）'!$A$2:$R$217,7,FALSE))</f>
        <v>31</v>
      </c>
      <c r="H76" s="45" t="s">
        <v>1689</v>
      </c>
      <c r="I76" s="21" t="str">
        <f>IF(VLOOKUP(A76,'DB（シナリオ）'!$A$2:$R$217,9,FALSE)="","",VLOOKUP(A76,'DB（シナリオ）'!$A$2:$R$217,9,FALSE))</f>
        <v/>
      </c>
      <c r="J76" s="22" t="s">
        <v>1690</v>
      </c>
      <c r="K76" s="21" t="str">
        <f>IF(VLOOKUP(A76,'DB（シナリオ）'!$A$2:$R$217,11,FALSE)="","",VLOOKUP(A76,'DB（シナリオ）'!$A$2:$R$217,11,FALSE))</f>
        <v>にしやま市</v>
      </c>
      <c r="L76" s="21" t="str">
        <f>IF(VLOOKUP(A76,'DB（シナリオ）'!$A$2:$R$217,12,FALSE)="","",VLOOKUP(A76,'DB（シナリオ）'!$A$2:$R$217,12,FALSE))</f>
        <v>東西線あり駅</v>
      </c>
      <c r="M76" s="21">
        <f>IF(VLOOKUP(A76,'DB（シナリオ）'!$A$2:$R$217,13,FALSE)="","",VLOOKUP(A76,'DB（シナリオ）'!$A$2:$R$217,13,FALSE))</f>
        <v>5</v>
      </c>
      <c r="N76" s="21" t="str">
        <f>IF(VLOOKUP(A76,'DB（シナリオ）'!$A$2:$R$217,15,FALSE)="","",VLOOKUP(A76,'DB（シナリオ）'!$A$2:$R$217,15,FALSE))</f>
        <v>独身、一人暮らし</v>
      </c>
      <c r="O76" s="21" t="str">
        <f>IF(VLOOKUP(A76,'DB（シナリオ）'!$A$2:$R$217,16,FALSE)="","",VLOOKUP(A76,'DB（シナリオ）'!$A$2:$R$217,16,FALSE))</f>
        <v/>
      </c>
      <c r="P76" s="21" t="str">
        <f>IF(VLOOKUP(A76,'DB（シナリオ）'!$A$2:$R$217,17,FALSE)="","",VLOOKUP(A76,'DB（シナリオ）'!$A$2:$R$217,17,FALSE))</f>
        <v/>
      </c>
      <c r="Q76" s="26" t="str">
        <f>IF(VLOOKUP(A76,'DB（シナリオ）'!$A$2:$R$217,18,FALSE)="","",VLOOKUP(A76,'DB（シナリオ）'!$A$2:$R$217,18,FALSE))</f>
        <v/>
      </c>
    </row>
    <row r="77" spans="1:17" ht="56.25" customHeight="1" x14ac:dyDescent="0.2">
      <c r="A77" s="21">
        <f t="shared" si="1"/>
        <v>176</v>
      </c>
      <c r="B77" s="21" t="str">
        <f>IF(VLOOKUP(A77,'DB（シナリオ）'!$A$2:$R$217,2,FALSE)="","",VLOOKUP(A77,'DB（シナリオ）'!$A$2:$R$217,2,FALSE))</f>
        <v>営業部</v>
      </c>
      <c r="C77" s="22" t="str">
        <f>IF(VLOOKUP(A77,'DB（シナリオ）'!$A$2:$R$217,3,FALSE)="","",VLOOKUP(A77,'DB（シナリオ）'!$A$2:$R$217,3,FALSE))</f>
        <v>営業２課</v>
      </c>
      <c r="D77" s="21" t="str">
        <f>IF(VLOOKUP(A77,'DB（シナリオ）'!$A$2:$R$217,4,FALSE)="","",VLOOKUP(A77,'DB（シナリオ）'!$A$2:$R$217,4,FALSE))</f>
        <v/>
      </c>
      <c r="E77" s="22" t="str">
        <f>IF(VLOOKUP(A77,'DB（シナリオ）'!$A$2:$R$217,5,FALSE)="","",VLOOKUP(A77,'DB（シナリオ）'!$A$2:$R$217,5,FALSE))</f>
        <v>市川</v>
      </c>
      <c r="F77" s="22" t="str">
        <f>IF(VLOOKUP(A77,'DB（シナリオ）'!$A$2:$R$217,6,FALSE)="","",VLOOKUP(A77,'DB（シナリオ）'!$A$2:$R$217,6,FALSE))</f>
        <v>女</v>
      </c>
      <c r="G77" s="22">
        <f>IF(VLOOKUP(A77,'DB（シナリオ）'!$A$2:$R$217,7,FALSE)="","",VLOOKUP(A77,'DB（シナリオ）'!$A$2:$R$217,7,FALSE))</f>
        <v>29</v>
      </c>
      <c r="H77" s="45" t="s">
        <v>1689</v>
      </c>
      <c r="I77" s="21" t="str">
        <f>IF(VLOOKUP(A77,'DB（シナリオ）'!$A$2:$R$217,9,FALSE)="","",VLOOKUP(A77,'DB（シナリオ）'!$A$2:$R$217,9,FALSE))</f>
        <v/>
      </c>
      <c r="J77" s="22" t="s">
        <v>1690</v>
      </c>
      <c r="K77" s="21" t="str">
        <f>IF(VLOOKUP(A77,'DB（シナリオ）'!$A$2:$R$217,11,FALSE)="","",VLOOKUP(A77,'DB（シナリオ）'!$A$2:$R$217,11,FALSE))</f>
        <v>ひがしの市</v>
      </c>
      <c r="L77" s="21" t="str">
        <f>IF(VLOOKUP(A77,'DB（シナリオ）'!$A$2:$R$217,12,FALSE)="","",VLOOKUP(A77,'DB（シナリオ）'!$A$2:$R$217,12,FALSE))</f>
        <v>東西線キツネ駅</v>
      </c>
      <c r="M77" s="21">
        <f>IF(VLOOKUP(A77,'DB（シナリオ）'!$A$2:$R$217,13,FALSE)="","",VLOOKUP(A77,'DB（シナリオ）'!$A$2:$R$217,13,FALSE))</f>
        <v>15</v>
      </c>
      <c r="N77" s="21" t="str">
        <f>IF(VLOOKUP(A77,'DB（シナリオ）'!$A$2:$R$217,15,FALSE)="","",VLOOKUP(A77,'DB（シナリオ）'!$A$2:$R$217,15,FALSE))</f>
        <v>独身、一人暮らし</v>
      </c>
      <c r="O77" s="21" t="str">
        <f>IF(VLOOKUP(A77,'DB（シナリオ）'!$A$2:$R$217,16,FALSE)="","",VLOOKUP(A77,'DB（シナリオ）'!$A$2:$R$217,16,FALSE))</f>
        <v/>
      </c>
      <c r="P77" s="21" t="str">
        <f>IF(VLOOKUP(A77,'DB（シナリオ）'!$A$2:$R$217,17,FALSE)="","",VLOOKUP(A77,'DB（シナリオ）'!$A$2:$R$217,17,FALSE))</f>
        <v/>
      </c>
      <c r="Q77" s="26" t="str">
        <f>IF(VLOOKUP(A77,'DB（シナリオ）'!$A$2:$R$217,18,FALSE)="","",VLOOKUP(A77,'DB（シナリオ）'!$A$2:$R$217,18,FALSE))</f>
        <v/>
      </c>
    </row>
    <row r="78" spans="1:17" ht="56.25" customHeight="1" x14ac:dyDescent="0.2">
      <c r="A78" s="21">
        <f t="shared" si="1"/>
        <v>177</v>
      </c>
      <c r="B78" s="21" t="str">
        <f>IF(VLOOKUP(A78,'DB（シナリオ）'!$A$2:$R$217,2,FALSE)="","",VLOOKUP(A78,'DB（シナリオ）'!$A$2:$R$217,2,FALSE))</f>
        <v>営業部</v>
      </c>
      <c r="C78" s="22" t="str">
        <f>IF(VLOOKUP(A78,'DB（シナリオ）'!$A$2:$R$217,3,FALSE)="","",VLOOKUP(A78,'DB（シナリオ）'!$A$2:$R$217,3,FALSE))</f>
        <v>営業２課</v>
      </c>
      <c r="D78" s="21" t="str">
        <f>IF(VLOOKUP(A78,'DB（シナリオ）'!$A$2:$R$217,4,FALSE)="","",VLOOKUP(A78,'DB（シナリオ）'!$A$2:$R$217,4,FALSE))</f>
        <v/>
      </c>
      <c r="E78" s="22" t="str">
        <f>IF(VLOOKUP(A78,'DB（シナリオ）'!$A$2:$R$217,5,FALSE)="","",VLOOKUP(A78,'DB（シナリオ）'!$A$2:$R$217,5,FALSE))</f>
        <v>酒井</v>
      </c>
      <c r="F78" s="22" t="str">
        <f>IF(VLOOKUP(A78,'DB（シナリオ）'!$A$2:$R$217,6,FALSE)="","",VLOOKUP(A78,'DB（シナリオ）'!$A$2:$R$217,6,FALSE))</f>
        <v>男</v>
      </c>
      <c r="G78" s="22">
        <f>IF(VLOOKUP(A78,'DB（シナリオ）'!$A$2:$R$217,7,FALSE)="","",VLOOKUP(A78,'DB（シナリオ）'!$A$2:$R$217,7,FALSE))</f>
        <v>34</v>
      </c>
      <c r="H78" s="45" t="s">
        <v>1689</v>
      </c>
      <c r="I78" s="21" t="str">
        <f>IF(VLOOKUP(A78,'DB（シナリオ）'!$A$2:$R$217,9,FALSE)="","",VLOOKUP(A78,'DB（シナリオ）'!$A$2:$R$217,9,FALSE))</f>
        <v/>
      </c>
      <c r="J78" s="22" t="s">
        <v>1692</v>
      </c>
      <c r="K78" s="21" t="str">
        <f>IF(VLOOKUP(A78,'DB（シナリオ）'!$A$2:$R$217,11,FALSE)="","",VLOOKUP(A78,'DB（シナリオ）'!$A$2:$R$217,11,FALSE))</f>
        <v>はまべ市</v>
      </c>
      <c r="L78" s="21" t="str">
        <f>IF(VLOOKUP(A78,'DB（シナリオ）'!$A$2:$R$217,12,FALSE)="","",VLOOKUP(A78,'DB（シナリオ）'!$A$2:$R$217,12,FALSE))</f>
        <v>東西線かぶと駅</v>
      </c>
      <c r="M78" s="21">
        <f>IF(VLOOKUP(A78,'DB（シナリオ）'!$A$2:$R$217,13,FALSE)="","",VLOOKUP(A78,'DB（シナリオ）'!$A$2:$R$217,13,FALSE))</f>
        <v>30</v>
      </c>
      <c r="N78" s="21" t="str">
        <f>IF(VLOOKUP(A78,'DB（シナリオ）'!$A$2:$R$217,15,FALSE)="","",VLOOKUP(A78,'DB（シナリオ）'!$A$2:$R$217,15,FALSE))</f>
        <v>独身、一人暮らし</v>
      </c>
      <c r="O78" s="21" t="str">
        <f>IF(VLOOKUP(A78,'DB（シナリオ）'!$A$2:$R$217,16,FALSE)="","",VLOOKUP(A78,'DB（シナリオ）'!$A$2:$R$217,16,FALSE))</f>
        <v/>
      </c>
      <c r="P78" s="21" t="str">
        <f>IF(VLOOKUP(A78,'DB（シナリオ）'!$A$2:$R$217,17,FALSE)="","",VLOOKUP(A78,'DB（シナリオ）'!$A$2:$R$217,17,FALSE))</f>
        <v/>
      </c>
      <c r="Q78" s="26" t="str">
        <f>IF(VLOOKUP(A78,'DB（シナリオ）'!$A$2:$R$217,18,FALSE)="","",VLOOKUP(A78,'DB（シナリオ）'!$A$2:$R$217,18,FALSE))</f>
        <v/>
      </c>
    </row>
    <row r="79" spans="1:17" ht="56.25" customHeight="1" x14ac:dyDescent="0.2">
      <c r="A79" s="21">
        <f t="shared" si="1"/>
        <v>178</v>
      </c>
      <c r="B79" s="21" t="str">
        <f>IF(VLOOKUP(A79,'DB（シナリオ）'!$A$2:$R$217,2,FALSE)="","",VLOOKUP(A79,'DB（シナリオ）'!$A$2:$R$217,2,FALSE))</f>
        <v>営業部</v>
      </c>
      <c r="C79" s="22" t="str">
        <f>IF(VLOOKUP(A79,'DB（シナリオ）'!$A$2:$R$217,3,FALSE)="","",VLOOKUP(A79,'DB（シナリオ）'!$A$2:$R$217,3,FALSE))</f>
        <v>営業２課</v>
      </c>
      <c r="D79" s="21" t="str">
        <f>IF(VLOOKUP(A79,'DB（シナリオ）'!$A$2:$R$217,4,FALSE)="","",VLOOKUP(A79,'DB（シナリオ）'!$A$2:$R$217,4,FALSE))</f>
        <v/>
      </c>
      <c r="E79" s="22" t="str">
        <f>IF(VLOOKUP(A79,'DB（シナリオ）'!$A$2:$R$217,5,FALSE)="","",VLOOKUP(A79,'DB（シナリオ）'!$A$2:$R$217,5,FALSE))</f>
        <v>香取</v>
      </c>
      <c r="F79" s="22" t="str">
        <f>IF(VLOOKUP(A79,'DB（シナリオ）'!$A$2:$R$217,6,FALSE)="","",VLOOKUP(A79,'DB（シナリオ）'!$A$2:$R$217,6,FALSE))</f>
        <v>女</v>
      </c>
      <c r="G79" s="22">
        <f>IF(VLOOKUP(A79,'DB（シナリオ）'!$A$2:$R$217,7,FALSE)="","",VLOOKUP(A79,'DB（シナリオ）'!$A$2:$R$217,7,FALSE))</f>
        <v>33</v>
      </c>
      <c r="H79" s="45" t="s">
        <v>1689</v>
      </c>
      <c r="I79" s="21" t="str">
        <f>IF(VLOOKUP(A79,'DB（シナリオ）'!$A$2:$R$217,9,FALSE)="","",VLOOKUP(A79,'DB（シナリオ）'!$A$2:$R$217,9,FALSE))</f>
        <v/>
      </c>
      <c r="J79" s="22" t="s">
        <v>1690</v>
      </c>
      <c r="K79" s="21" t="str">
        <f>IF(VLOOKUP(A79,'DB（シナリオ）'!$A$2:$R$217,11,FALSE)="","",VLOOKUP(A79,'DB（シナリオ）'!$A$2:$R$217,11,FALSE))</f>
        <v>ひがしの市</v>
      </c>
      <c r="L79" s="21" t="str">
        <f>IF(VLOOKUP(A79,'DB（シナリオ）'!$A$2:$R$217,12,FALSE)="","",VLOOKUP(A79,'DB（シナリオ）'!$A$2:$R$217,12,FALSE))</f>
        <v>南北線たい駅</v>
      </c>
      <c r="M79" s="21">
        <f>IF(VLOOKUP(A79,'DB（シナリオ）'!$A$2:$R$217,13,FALSE)="","",VLOOKUP(A79,'DB（シナリオ）'!$A$2:$R$217,13,FALSE))</f>
        <v>7</v>
      </c>
      <c r="N79" s="21" t="str">
        <f>IF(VLOOKUP(A79,'DB（シナリオ）'!$A$2:$R$217,15,FALSE)="","",VLOOKUP(A79,'DB（シナリオ）'!$A$2:$R$217,15,FALSE))</f>
        <v>独身、一人暮らし</v>
      </c>
      <c r="O79" s="21" t="str">
        <f>IF(VLOOKUP(A79,'DB（シナリオ）'!$A$2:$R$217,16,FALSE)="","",VLOOKUP(A79,'DB（シナリオ）'!$A$2:$R$217,16,FALSE))</f>
        <v/>
      </c>
      <c r="P79" s="21" t="str">
        <f>IF(VLOOKUP(A79,'DB（シナリオ）'!$A$2:$R$217,17,FALSE)="","",VLOOKUP(A79,'DB（シナリオ）'!$A$2:$R$217,17,FALSE))</f>
        <v/>
      </c>
      <c r="Q79" s="26" t="str">
        <f>IF(VLOOKUP(A79,'DB（シナリオ）'!$A$2:$R$217,18,FALSE)="","",VLOOKUP(A79,'DB（シナリオ）'!$A$2:$R$217,18,FALSE))</f>
        <v/>
      </c>
    </row>
    <row r="80" spans="1:17" ht="56.25" customHeight="1" x14ac:dyDescent="0.2">
      <c r="A80" s="21">
        <f t="shared" si="1"/>
        <v>179</v>
      </c>
      <c r="B80" s="21" t="str">
        <f>IF(VLOOKUP(A80,'DB（シナリオ）'!$A$2:$R$217,2,FALSE)="","",VLOOKUP(A80,'DB（シナリオ）'!$A$2:$R$217,2,FALSE))</f>
        <v>営業部</v>
      </c>
      <c r="C80" s="22" t="str">
        <f>IF(VLOOKUP(A80,'DB（シナリオ）'!$A$2:$R$217,3,FALSE)="","",VLOOKUP(A80,'DB（シナリオ）'!$A$2:$R$217,3,FALSE))</f>
        <v>営業２課</v>
      </c>
      <c r="D80" s="21" t="str">
        <f>IF(VLOOKUP(A80,'DB（シナリオ）'!$A$2:$R$217,4,FALSE)="","",VLOOKUP(A80,'DB（シナリオ）'!$A$2:$R$217,4,FALSE))</f>
        <v/>
      </c>
      <c r="E80" s="22" t="str">
        <f>IF(VLOOKUP(A80,'DB（シナリオ）'!$A$2:$R$217,5,FALSE)="","",VLOOKUP(A80,'DB（シナリオ）'!$A$2:$R$217,5,FALSE))</f>
        <v>工藤</v>
      </c>
      <c r="F80" s="22" t="str">
        <f>IF(VLOOKUP(A80,'DB（シナリオ）'!$A$2:$R$217,6,FALSE)="","",VLOOKUP(A80,'DB（シナリオ）'!$A$2:$R$217,6,FALSE))</f>
        <v>男</v>
      </c>
      <c r="G80" s="22">
        <f>IF(VLOOKUP(A80,'DB（シナリオ）'!$A$2:$R$217,7,FALSE)="","",VLOOKUP(A80,'DB（シナリオ）'!$A$2:$R$217,7,FALSE))</f>
        <v>44</v>
      </c>
      <c r="H80" s="45" t="s">
        <v>1689</v>
      </c>
      <c r="I80" s="21" t="str">
        <f>IF(VLOOKUP(A80,'DB（シナリオ）'!$A$2:$R$217,9,FALSE)="","",VLOOKUP(A80,'DB（シナリオ）'!$A$2:$R$217,9,FALSE))</f>
        <v/>
      </c>
      <c r="J80" s="22" t="s">
        <v>1690</v>
      </c>
      <c r="K80" s="21" t="str">
        <f>IF(VLOOKUP(A80,'DB（シナリオ）'!$A$2:$R$217,11,FALSE)="","",VLOOKUP(A80,'DB（シナリオ）'!$A$2:$R$217,11,FALSE))</f>
        <v>にしやま市</v>
      </c>
      <c r="L80" s="21" t="str">
        <f>IF(VLOOKUP(A80,'DB（シナリオ）'!$A$2:$R$217,12,FALSE)="","",VLOOKUP(A80,'DB（シナリオ）'!$A$2:$R$217,12,FALSE))</f>
        <v>東西線てんとう駅</v>
      </c>
      <c r="M80" s="21">
        <f>IF(VLOOKUP(A80,'DB（シナリオ）'!$A$2:$R$217,13,FALSE)="","",VLOOKUP(A80,'DB（シナリオ）'!$A$2:$R$217,13,FALSE))</f>
        <v>10</v>
      </c>
      <c r="N80" s="21" t="str">
        <f>IF(VLOOKUP(A80,'DB（シナリオ）'!$A$2:$R$217,15,FALSE)="","",VLOOKUP(A80,'DB（シナリオ）'!$A$2:$R$217,15,FALSE))</f>
        <v>妻</v>
      </c>
      <c r="O80" s="21" t="str">
        <f>IF(VLOOKUP(A80,'DB（シナリオ）'!$A$2:$R$217,16,FALSE)="","",VLOOKUP(A80,'DB（シナリオ）'!$A$2:$R$217,16,FALSE))</f>
        <v>無事</v>
      </c>
      <c r="P80" s="21" t="str">
        <f>IF(VLOOKUP(A80,'DB（シナリオ）'!$A$2:$R$217,17,FALSE)="","",VLOOKUP(A80,'DB（シナリオ）'!$A$2:$R$217,17,FALSE))</f>
        <v/>
      </c>
      <c r="Q80" s="26" t="str">
        <f>IF(VLOOKUP(A80,'DB（シナリオ）'!$A$2:$R$217,18,FALSE)="","",VLOOKUP(A80,'DB（シナリオ）'!$A$2:$R$217,18,FALSE))</f>
        <v/>
      </c>
    </row>
    <row r="81" spans="1:17" ht="56.25" customHeight="1" x14ac:dyDescent="0.2">
      <c r="A81" s="21">
        <f t="shared" si="1"/>
        <v>180</v>
      </c>
      <c r="B81" s="21" t="str">
        <f>IF(VLOOKUP(A81,'DB（シナリオ）'!$A$2:$R$217,2,FALSE)="","",VLOOKUP(A81,'DB（シナリオ）'!$A$2:$R$217,2,FALSE))</f>
        <v>営業部</v>
      </c>
      <c r="C81" s="22" t="str">
        <f>IF(VLOOKUP(A81,'DB（シナリオ）'!$A$2:$R$217,3,FALSE)="","",VLOOKUP(A81,'DB（シナリオ）'!$A$2:$R$217,3,FALSE))</f>
        <v>営業２課</v>
      </c>
      <c r="D81" s="21" t="str">
        <f>IF(VLOOKUP(A81,'DB（シナリオ）'!$A$2:$R$217,4,FALSE)="","",VLOOKUP(A81,'DB（シナリオ）'!$A$2:$R$217,4,FALSE))</f>
        <v/>
      </c>
      <c r="E81" s="22" t="str">
        <f>IF(VLOOKUP(A81,'DB（シナリオ）'!$A$2:$R$217,5,FALSE)="","",VLOOKUP(A81,'DB（シナリオ）'!$A$2:$R$217,5,FALSE))</f>
        <v>立山</v>
      </c>
      <c r="F81" s="22" t="str">
        <f>IF(VLOOKUP(A81,'DB（シナリオ）'!$A$2:$R$217,6,FALSE)="","",VLOOKUP(A81,'DB（シナリオ）'!$A$2:$R$217,6,FALSE))</f>
        <v>女</v>
      </c>
      <c r="G81" s="22">
        <f>IF(VLOOKUP(A81,'DB（シナリオ）'!$A$2:$R$217,7,FALSE)="","",VLOOKUP(A81,'DB（シナリオ）'!$A$2:$R$217,7,FALSE))</f>
        <v>44</v>
      </c>
      <c r="H81" s="45" t="s">
        <v>1689</v>
      </c>
      <c r="I81" s="21" t="str">
        <f>IF(VLOOKUP(A81,'DB（シナリオ）'!$A$2:$R$217,9,FALSE)="","",VLOOKUP(A81,'DB（シナリオ）'!$A$2:$R$217,9,FALSE))</f>
        <v/>
      </c>
      <c r="J81" s="22" t="s">
        <v>1690</v>
      </c>
      <c r="K81" s="21" t="str">
        <f>IF(VLOOKUP(A81,'DB（シナリオ）'!$A$2:$R$217,11,FALSE)="","",VLOOKUP(A81,'DB（シナリオ）'!$A$2:$R$217,11,FALSE))</f>
        <v>ひがしの市</v>
      </c>
      <c r="L81" s="21" t="str">
        <f>IF(VLOOKUP(A81,'DB（シナリオ）'!$A$2:$R$217,12,FALSE)="","",VLOOKUP(A81,'DB（シナリオ）'!$A$2:$R$217,12,FALSE))</f>
        <v>南北線かつお駅</v>
      </c>
      <c r="M81" s="21">
        <f>IF(VLOOKUP(A81,'DB（シナリオ）'!$A$2:$R$217,13,FALSE)="","",VLOOKUP(A81,'DB（シナリオ）'!$A$2:$R$217,13,FALSE))</f>
        <v>11</v>
      </c>
      <c r="N81" s="21" t="str">
        <f>IF(VLOOKUP(A81,'DB（シナリオ）'!$A$2:$R$217,15,FALSE)="","",VLOOKUP(A81,'DB（シナリオ）'!$A$2:$R$217,15,FALSE))</f>
        <v>夫、娘（17歳）、娘(13歳）、息子(11歳）</v>
      </c>
      <c r="O81" s="21" t="str">
        <f>IF(VLOOKUP(A81,'DB（シナリオ）'!$A$2:$R$217,16,FALSE)="","",VLOOKUP(A81,'DB（シナリオ）'!$A$2:$R$217,16,FALSE))</f>
        <v>全員無事</v>
      </c>
      <c r="P81" s="21" t="str">
        <f>IF(VLOOKUP(A81,'DB（シナリオ）'!$A$2:$R$217,17,FALSE)="","",VLOOKUP(A81,'DB（シナリオ）'!$A$2:$R$217,17,FALSE))</f>
        <v/>
      </c>
      <c r="Q81" s="26" t="str">
        <f>IF(VLOOKUP(A81,'DB（シナリオ）'!$A$2:$R$217,18,FALSE)="","",VLOOKUP(A81,'DB（シナリオ）'!$A$2:$R$217,18,FALSE))</f>
        <v/>
      </c>
    </row>
    <row r="82" spans="1:17" ht="56.25" customHeight="1" x14ac:dyDescent="0.2">
      <c r="A82" s="21">
        <f t="shared" si="1"/>
        <v>181</v>
      </c>
      <c r="B82" s="21" t="str">
        <f>IF(VLOOKUP(A82,'DB（シナリオ）'!$A$2:$R$217,2,FALSE)="","",VLOOKUP(A82,'DB（シナリオ）'!$A$2:$R$217,2,FALSE))</f>
        <v>営業部</v>
      </c>
      <c r="C82" s="22" t="str">
        <f>IF(VLOOKUP(A82,'DB（シナリオ）'!$A$2:$R$217,3,FALSE)="","",VLOOKUP(A82,'DB（シナリオ）'!$A$2:$R$217,3,FALSE))</f>
        <v>営業２課</v>
      </c>
      <c r="D82" s="21" t="str">
        <f>IF(VLOOKUP(A82,'DB（シナリオ）'!$A$2:$R$217,4,FALSE)="","",VLOOKUP(A82,'DB（シナリオ）'!$A$2:$R$217,4,FALSE))</f>
        <v/>
      </c>
      <c r="E82" s="22" t="str">
        <f>IF(VLOOKUP(A82,'DB（シナリオ）'!$A$2:$R$217,5,FALSE)="","",VLOOKUP(A82,'DB（シナリオ）'!$A$2:$R$217,5,FALSE))</f>
        <v>横山</v>
      </c>
      <c r="F82" s="22" t="str">
        <f>IF(VLOOKUP(A82,'DB（シナリオ）'!$A$2:$R$217,6,FALSE)="","",VLOOKUP(A82,'DB（シナリオ）'!$A$2:$R$217,6,FALSE))</f>
        <v>女</v>
      </c>
      <c r="G82" s="22">
        <f>IF(VLOOKUP(A82,'DB（シナリオ）'!$A$2:$R$217,7,FALSE)="","",VLOOKUP(A82,'DB（シナリオ）'!$A$2:$R$217,7,FALSE))</f>
        <v>29</v>
      </c>
      <c r="H82" s="45" t="s">
        <v>1689</v>
      </c>
      <c r="I82" s="21" t="str">
        <f>IF(VLOOKUP(A82,'DB（シナリオ）'!$A$2:$R$217,9,FALSE)="","",VLOOKUP(A82,'DB（シナリオ）'!$A$2:$R$217,9,FALSE))</f>
        <v/>
      </c>
      <c r="J82" s="22" t="s">
        <v>1696</v>
      </c>
      <c r="K82" s="21" t="str">
        <f>IF(VLOOKUP(A82,'DB（シナリオ）'!$A$2:$R$217,11,FALSE)="","",VLOOKUP(A82,'DB（シナリオ）'!$A$2:$R$217,11,FALSE))</f>
        <v>はまべ市</v>
      </c>
      <c r="L82" s="21" t="str">
        <f>IF(VLOOKUP(A82,'DB（シナリオ）'!$A$2:$R$217,12,FALSE)="","",VLOOKUP(A82,'DB（シナリオ）'!$A$2:$R$217,12,FALSE))</f>
        <v>東西線かぶと駅</v>
      </c>
      <c r="M82" s="21">
        <f>IF(VLOOKUP(A82,'DB（シナリオ）'!$A$2:$R$217,13,FALSE)="","",VLOOKUP(A82,'DB（シナリオ）'!$A$2:$R$217,13,FALSE))</f>
        <v>30</v>
      </c>
      <c r="N82" s="21" t="str">
        <f>IF(VLOOKUP(A82,'DB（シナリオ）'!$A$2:$R$217,15,FALSE)="","",VLOOKUP(A82,'DB（シナリオ）'!$A$2:$R$217,15,FALSE))</f>
        <v>夫、娘(2歳）</v>
      </c>
      <c r="O82" s="21" t="str">
        <f>IF(VLOOKUP(A82,'DB（シナリオ）'!$A$2:$R$217,16,FALSE)="","",VLOOKUP(A82,'DB（シナリオ）'!$A$2:$R$217,16,FALSE))</f>
        <v>夫：無事、娘：保育園で負傷</v>
      </c>
      <c r="P82" s="21" t="str">
        <f>IF(VLOOKUP(A82,'DB（シナリオ）'!$A$2:$R$217,17,FALSE)="","",VLOOKUP(A82,'DB（シナリオ）'!$A$2:$R$217,17,FALSE))</f>
        <v/>
      </c>
      <c r="Q82" s="26" t="str">
        <f>IF(VLOOKUP(A82,'DB（シナリオ）'!$A$2:$R$217,18,FALSE)="","",VLOOKUP(A82,'DB（シナリオ）'!$A$2:$R$217,18,FALSE))</f>
        <v/>
      </c>
    </row>
    <row r="83" spans="1:17" ht="56.25" customHeight="1" x14ac:dyDescent="0.2">
      <c r="A83" s="21">
        <f t="shared" si="1"/>
        <v>182</v>
      </c>
      <c r="B83" s="21" t="str">
        <f>IF(VLOOKUP(A83,'DB（シナリオ）'!$A$2:$R$217,2,FALSE)="","",VLOOKUP(A83,'DB（シナリオ）'!$A$2:$R$217,2,FALSE))</f>
        <v>営業部</v>
      </c>
      <c r="C83" s="22" t="str">
        <f>IF(VLOOKUP(A83,'DB（シナリオ）'!$A$2:$R$217,3,FALSE)="","",VLOOKUP(A83,'DB（シナリオ）'!$A$2:$R$217,3,FALSE))</f>
        <v>営業２課</v>
      </c>
      <c r="D83" s="21" t="str">
        <f>IF(VLOOKUP(A83,'DB（シナリオ）'!$A$2:$R$217,4,FALSE)="","",VLOOKUP(A83,'DB（シナリオ）'!$A$2:$R$217,4,FALSE))</f>
        <v/>
      </c>
      <c r="E83" s="22" t="str">
        <f>IF(VLOOKUP(A83,'DB（シナリオ）'!$A$2:$R$217,5,FALSE)="","",VLOOKUP(A83,'DB（シナリオ）'!$A$2:$R$217,5,FALSE))</f>
        <v>市原</v>
      </c>
      <c r="F83" s="22" t="str">
        <f>IF(VLOOKUP(A83,'DB（シナリオ）'!$A$2:$R$217,6,FALSE)="","",VLOOKUP(A83,'DB（シナリオ）'!$A$2:$R$217,6,FALSE))</f>
        <v>女</v>
      </c>
      <c r="G83" s="22">
        <f>IF(VLOOKUP(A83,'DB（シナリオ）'!$A$2:$R$217,7,FALSE)="","",VLOOKUP(A83,'DB（シナリオ）'!$A$2:$R$217,7,FALSE))</f>
        <v>25</v>
      </c>
      <c r="H83" s="45" t="s">
        <v>1689</v>
      </c>
      <c r="I83" s="21" t="str">
        <f>IF(VLOOKUP(A83,'DB（シナリオ）'!$A$2:$R$217,9,FALSE)="","",VLOOKUP(A83,'DB（シナリオ）'!$A$2:$R$217,9,FALSE))</f>
        <v/>
      </c>
      <c r="J83" s="22" t="s">
        <v>1696</v>
      </c>
      <c r="K83" s="21" t="str">
        <f>IF(VLOOKUP(A83,'DB（シナリオ）'!$A$2:$R$217,11,FALSE)="","",VLOOKUP(A83,'DB（シナリオ）'!$A$2:$R$217,11,FALSE))</f>
        <v>はまべ市</v>
      </c>
      <c r="L83" s="21" t="str">
        <f>IF(VLOOKUP(A83,'DB（シナリオ）'!$A$2:$R$217,12,FALSE)="","",VLOOKUP(A83,'DB（シナリオ）'!$A$2:$R$217,12,FALSE))</f>
        <v>南北線しゃち駅</v>
      </c>
      <c r="M83" s="21">
        <f>IF(VLOOKUP(A83,'DB（シナリオ）'!$A$2:$R$217,13,FALSE)="","",VLOOKUP(A83,'DB（シナリオ）'!$A$2:$R$217,13,FALSE))</f>
        <v>18</v>
      </c>
      <c r="N83" s="21" t="str">
        <f>IF(VLOOKUP(A83,'DB（シナリオ）'!$A$2:$R$217,15,FALSE)="","",VLOOKUP(A83,'DB（シナリオ）'!$A$2:$R$217,15,FALSE))</f>
        <v>独身、一人暮らし</v>
      </c>
      <c r="O83" s="21" t="str">
        <f>IF(VLOOKUP(A83,'DB（シナリオ）'!$A$2:$R$217,16,FALSE)="","",VLOOKUP(A83,'DB（シナリオ）'!$A$2:$R$217,16,FALSE))</f>
        <v/>
      </c>
      <c r="P83" s="21" t="str">
        <f>IF(VLOOKUP(A83,'DB（シナリオ）'!$A$2:$R$217,17,FALSE)="","",VLOOKUP(A83,'DB（シナリオ）'!$A$2:$R$217,17,FALSE))</f>
        <v/>
      </c>
      <c r="Q83" s="26" t="str">
        <f>IF(VLOOKUP(A83,'DB（シナリオ）'!$A$2:$R$217,18,FALSE)="","",VLOOKUP(A83,'DB（シナリオ）'!$A$2:$R$217,18,FALSE))</f>
        <v/>
      </c>
    </row>
    <row r="84" spans="1:17" ht="56.25" customHeight="1" x14ac:dyDescent="0.2">
      <c r="A84" s="21">
        <f t="shared" si="1"/>
        <v>183</v>
      </c>
      <c r="B84" s="21" t="str">
        <f>IF(VLOOKUP(A84,'DB（シナリオ）'!$A$2:$R$217,2,FALSE)="","",VLOOKUP(A84,'DB（シナリオ）'!$A$2:$R$217,2,FALSE))</f>
        <v>営業部</v>
      </c>
      <c r="C84" s="22" t="str">
        <f>IF(VLOOKUP(A84,'DB（シナリオ）'!$A$2:$R$217,3,FALSE)="","",VLOOKUP(A84,'DB（シナリオ）'!$A$2:$R$217,3,FALSE))</f>
        <v>営業２課</v>
      </c>
      <c r="D84" s="21" t="str">
        <f>IF(VLOOKUP(A84,'DB（シナリオ）'!$A$2:$R$217,4,FALSE)="","",VLOOKUP(A84,'DB（シナリオ）'!$A$2:$R$217,4,FALSE))</f>
        <v/>
      </c>
      <c r="E84" s="22" t="str">
        <f>IF(VLOOKUP(A84,'DB（シナリオ）'!$A$2:$R$217,5,FALSE)="","",VLOOKUP(A84,'DB（シナリオ）'!$A$2:$R$217,5,FALSE))</f>
        <v>宮崎</v>
      </c>
      <c r="F84" s="22" t="str">
        <f>IF(VLOOKUP(A84,'DB（シナリオ）'!$A$2:$R$217,6,FALSE)="","",VLOOKUP(A84,'DB（シナリオ）'!$A$2:$R$217,6,FALSE))</f>
        <v>男</v>
      </c>
      <c r="G84" s="22">
        <f>IF(VLOOKUP(A84,'DB（シナリオ）'!$A$2:$R$217,7,FALSE)="","",VLOOKUP(A84,'DB（シナリオ）'!$A$2:$R$217,7,FALSE))</f>
        <v>31</v>
      </c>
      <c r="H84" s="45" t="s">
        <v>1689</v>
      </c>
      <c r="I84" s="21" t="str">
        <f>IF(VLOOKUP(A84,'DB（シナリオ）'!$A$2:$R$217,9,FALSE)="","",VLOOKUP(A84,'DB（シナリオ）'!$A$2:$R$217,9,FALSE))</f>
        <v/>
      </c>
      <c r="J84" s="22" t="s">
        <v>1690</v>
      </c>
      <c r="K84" s="21" t="str">
        <f>IF(VLOOKUP(A84,'DB（シナリオ）'!$A$2:$R$217,11,FALSE)="","",VLOOKUP(A84,'DB（シナリオ）'!$A$2:$R$217,11,FALSE))</f>
        <v>ひがしの市</v>
      </c>
      <c r="L84" s="21" t="str">
        <f>IF(VLOOKUP(A84,'DB（シナリオ）'!$A$2:$R$217,12,FALSE)="","",VLOOKUP(A84,'DB（シナリオ）'!$A$2:$R$217,12,FALSE))</f>
        <v>南北線イチゴ駅</v>
      </c>
      <c r="M84" s="21">
        <f>IF(VLOOKUP(A84,'DB（シナリオ）'!$A$2:$R$217,13,FALSE)="","",VLOOKUP(A84,'DB（シナリオ）'!$A$2:$R$217,13,FALSE))</f>
        <v>5</v>
      </c>
      <c r="N84" s="21" t="str">
        <f>IF(VLOOKUP(A84,'DB（シナリオ）'!$A$2:$R$217,15,FALSE)="","",VLOOKUP(A84,'DB（シナリオ）'!$A$2:$R$217,15,FALSE))</f>
        <v>夫、息子(4歳）</v>
      </c>
      <c r="O84" s="21" t="str">
        <f>IF(VLOOKUP(A84,'DB（シナリオ）'!$A$2:$R$217,16,FALSE)="","",VLOOKUP(A84,'DB（シナリオ）'!$A$2:$R$217,16,FALSE))</f>
        <v>夫：連絡とれず、息子：保育園で無事</v>
      </c>
      <c r="P84" s="21" t="str">
        <f>IF(VLOOKUP(A84,'DB（シナリオ）'!$A$2:$R$217,17,FALSE)="","",VLOOKUP(A84,'DB（シナリオ）'!$A$2:$R$217,17,FALSE))</f>
        <v/>
      </c>
      <c r="Q84" s="26" t="str">
        <f>IF(VLOOKUP(A84,'DB（シナリオ）'!$A$2:$R$217,18,FALSE)="","",VLOOKUP(A84,'DB（シナリオ）'!$A$2:$R$217,18,FALSE))</f>
        <v/>
      </c>
    </row>
    <row r="85" spans="1:17" ht="56.25" customHeight="1" x14ac:dyDescent="0.2">
      <c r="A85" s="21">
        <f t="shared" si="1"/>
        <v>184</v>
      </c>
      <c r="B85" s="21" t="str">
        <f>IF(VLOOKUP(A85,'DB（シナリオ）'!$A$2:$R$217,2,FALSE)="","",VLOOKUP(A85,'DB（シナリオ）'!$A$2:$R$217,2,FALSE))</f>
        <v>営業部</v>
      </c>
      <c r="C85" s="22" t="str">
        <f>IF(VLOOKUP(A85,'DB（シナリオ）'!$A$2:$R$217,3,FALSE)="","",VLOOKUP(A85,'DB（シナリオ）'!$A$2:$R$217,3,FALSE))</f>
        <v>営業２課</v>
      </c>
      <c r="D85" s="21" t="str">
        <f>IF(VLOOKUP(A85,'DB（シナリオ）'!$A$2:$R$217,4,FALSE)="","",VLOOKUP(A85,'DB（シナリオ）'!$A$2:$R$217,4,FALSE))</f>
        <v/>
      </c>
      <c r="E85" s="22" t="str">
        <f>IF(VLOOKUP(A85,'DB（シナリオ）'!$A$2:$R$217,5,FALSE)="","",VLOOKUP(A85,'DB（シナリオ）'!$A$2:$R$217,5,FALSE))</f>
        <v>長崎</v>
      </c>
      <c r="F85" s="22" t="str">
        <f>IF(VLOOKUP(A85,'DB（シナリオ）'!$A$2:$R$217,6,FALSE)="","",VLOOKUP(A85,'DB（シナリオ）'!$A$2:$R$217,6,FALSE))</f>
        <v>女</v>
      </c>
      <c r="G85" s="22">
        <f>IF(VLOOKUP(A85,'DB（シナリオ）'!$A$2:$R$217,7,FALSE)="","",VLOOKUP(A85,'DB（シナリオ）'!$A$2:$R$217,7,FALSE))</f>
        <v>40</v>
      </c>
      <c r="H85" s="45" t="s">
        <v>1689</v>
      </c>
      <c r="I85" s="21" t="str">
        <f>IF(VLOOKUP(A85,'DB（シナリオ）'!$A$2:$R$217,9,FALSE)="","",VLOOKUP(A85,'DB（シナリオ）'!$A$2:$R$217,9,FALSE))</f>
        <v/>
      </c>
      <c r="J85" s="22" t="s">
        <v>1690</v>
      </c>
      <c r="K85" s="21" t="str">
        <f>IF(VLOOKUP(A85,'DB（シナリオ）'!$A$2:$R$217,11,FALSE)="","",VLOOKUP(A85,'DB（シナリオ）'!$A$2:$R$217,11,FALSE))</f>
        <v>ひがしの市</v>
      </c>
      <c r="L85" s="21" t="str">
        <f>IF(VLOOKUP(A85,'DB（シナリオ）'!$A$2:$R$217,12,FALSE)="","",VLOOKUP(A85,'DB（シナリオ）'!$A$2:$R$217,12,FALSE))</f>
        <v>中央駅</v>
      </c>
      <c r="M85" s="21">
        <f>IF(VLOOKUP(A85,'DB（シナリオ）'!$A$2:$R$217,13,FALSE)="","",VLOOKUP(A85,'DB（シナリオ）'!$A$2:$R$217,13,FALSE))</f>
        <v>2</v>
      </c>
      <c r="N85" s="21" t="str">
        <f>IF(VLOOKUP(A85,'DB（シナリオ）'!$A$2:$R$217,15,FALSE)="","",VLOOKUP(A85,'DB（シナリオ）'!$A$2:$R$217,15,FALSE))</f>
        <v>夫、息子(10歳）</v>
      </c>
      <c r="O85" s="21" t="str">
        <f>IF(VLOOKUP(A85,'DB（シナリオ）'!$A$2:$R$217,16,FALSE)="","",VLOOKUP(A85,'DB（シナリオ）'!$A$2:$R$217,16,FALSE))</f>
        <v>全員無事</v>
      </c>
      <c r="P85" s="21" t="str">
        <f>IF(VLOOKUP(A85,'DB（シナリオ）'!$A$2:$R$217,17,FALSE)="","",VLOOKUP(A85,'DB（シナリオ）'!$A$2:$R$217,17,FALSE))</f>
        <v/>
      </c>
      <c r="Q85" s="26" t="str">
        <f>IF(VLOOKUP(A85,'DB（シナリオ）'!$A$2:$R$217,18,FALSE)="","",VLOOKUP(A85,'DB（シナリオ）'!$A$2:$R$217,18,FALSE))</f>
        <v/>
      </c>
    </row>
    <row r="86" spans="1:17" ht="56.25" customHeight="1" x14ac:dyDescent="0.2">
      <c r="A86" s="21">
        <f t="shared" si="1"/>
        <v>185</v>
      </c>
      <c r="B86" s="21" t="str">
        <f>IF(VLOOKUP(A86,'DB（シナリオ）'!$A$2:$R$217,2,FALSE)="","",VLOOKUP(A86,'DB（シナリオ）'!$A$2:$R$217,2,FALSE))</f>
        <v>営業部</v>
      </c>
      <c r="C86" s="22" t="str">
        <f>IF(VLOOKUP(A86,'DB（シナリオ）'!$A$2:$R$217,3,FALSE)="","",VLOOKUP(A86,'DB（シナリオ）'!$A$2:$R$217,3,FALSE))</f>
        <v>営業２課</v>
      </c>
      <c r="D86" s="21" t="str">
        <f>IF(VLOOKUP(A86,'DB（シナリオ）'!$A$2:$R$217,4,FALSE)="","",VLOOKUP(A86,'DB（シナリオ）'!$A$2:$R$217,4,FALSE))</f>
        <v/>
      </c>
      <c r="E86" s="22" t="str">
        <f>IF(VLOOKUP(A86,'DB（シナリオ）'!$A$2:$R$217,5,FALSE)="","",VLOOKUP(A86,'DB（シナリオ）'!$A$2:$R$217,5,FALSE))</f>
        <v>宮本</v>
      </c>
      <c r="F86" s="22" t="str">
        <f>IF(VLOOKUP(A86,'DB（シナリオ）'!$A$2:$R$217,6,FALSE)="","",VLOOKUP(A86,'DB（シナリオ）'!$A$2:$R$217,6,FALSE))</f>
        <v>女</v>
      </c>
      <c r="G86" s="22">
        <f>IF(VLOOKUP(A86,'DB（シナリオ）'!$A$2:$R$217,7,FALSE)="","",VLOOKUP(A86,'DB（シナリオ）'!$A$2:$R$217,7,FALSE))</f>
        <v>38</v>
      </c>
      <c r="H86" s="45" t="s">
        <v>1689</v>
      </c>
      <c r="I86" s="21" t="str">
        <f>IF(VLOOKUP(A86,'DB（シナリオ）'!$A$2:$R$217,9,FALSE)="","",VLOOKUP(A86,'DB（シナリオ）'!$A$2:$R$217,9,FALSE))</f>
        <v/>
      </c>
      <c r="J86" s="22" t="s">
        <v>1690</v>
      </c>
      <c r="K86" s="21" t="str">
        <f>IF(VLOOKUP(A86,'DB（シナリオ）'!$A$2:$R$217,11,FALSE)="","",VLOOKUP(A86,'DB（シナリオ）'!$A$2:$R$217,11,FALSE))</f>
        <v>ひがしの市</v>
      </c>
      <c r="L86" s="21" t="str">
        <f>IF(VLOOKUP(A86,'DB（シナリオ）'!$A$2:$R$217,12,FALSE)="","",VLOOKUP(A86,'DB（シナリオ）'!$A$2:$R$217,12,FALSE))</f>
        <v>南北線リンゴ駅</v>
      </c>
      <c r="M86" s="21">
        <f>IF(VLOOKUP(A86,'DB（シナリオ）'!$A$2:$R$217,13,FALSE)="","",VLOOKUP(A86,'DB（シナリオ）'!$A$2:$R$217,13,FALSE))</f>
        <v>12</v>
      </c>
      <c r="N86" s="21" t="str">
        <f>IF(VLOOKUP(A86,'DB（シナリオ）'!$A$2:$R$217,15,FALSE)="","",VLOOKUP(A86,'DB（シナリオ）'!$A$2:$R$217,15,FALSE))</f>
        <v>夫、息子(12歳）</v>
      </c>
      <c r="O86" s="21" t="str">
        <f>IF(VLOOKUP(A86,'DB（シナリオ）'!$A$2:$R$217,16,FALSE)="","",VLOOKUP(A86,'DB（シナリオ）'!$A$2:$R$217,16,FALSE))</f>
        <v>全員無事</v>
      </c>
      <c r="P86" s="21" t="str">
        <f>IF(VLOOKUP(A86,'DB（シナリオ）'!$A$2:$R$217,17,FALSE)="","",VLOOKUP(A86,'DB（シナリオ）'!$A$2:$R$217,17,FALSE))</f>
        <v/>
      </c>
      <c r="Q86" s="26" t="str">
        <f>IF(VLOOKUP(A86,'DB（シナリオ）'!$A$2:$R$217,18,FALSE)="","",VLOOKUP(A86,'DB（シナリオ）'!$A$2:$R$217,18,FALSE))</f>
        <v/>
      </c>
    </row>
    <row r="87" spans="1:17" ht="56.25" customHeight="1" x14ac:dyDescent="0.2">
      <c r="A87" s="21">
        <f t="shared" si="1"/>
        <v>186</v>
      </c>
      <c r="B87" s="21" t="str">
        <f>IF(VLOOKUP(A87,'DB（シナリオ）'!$A$2:$R$217,2,FALSE)="","",VLOOKUP(A87,'DB（シナリオ）'!$A$2:$R$217,2,FALSE))</f>
        <v>営業部</v>
      </c>
      <c r="C87" s="22" t="str">
        <f>IF(VLOOKUP(A87,'DB（シナリオ）'!$A$2:$R$217,3,FALSE)="","",VLOOKUP(A87,'DB（シナリオ）'!$A$2:$R$217,3,FALSE))</f>
        <v>営業２課</v>
      </c>
      <c r="D87" s="21" t="str">
        <f>IF(VLOOKUP(A87,'DB（シナリオ）'!$A$2:$R$217,4,FALSE)="","",VLOOKUP(A87,'DB（シナリオ）'!$A$2:$R$217,4,FALSE))</f>
        <v/>
      </c>
      <c r="E87" s="22" t="str">
        <f>IF(VLOOKUP(A87,'DB（シナリオ）'!$A$2:$R$217,5,FALSE)="","",VLOOKUP(A87,'DB（シナリオ）'!$A$2:$R$217,5,FALSE))</f>
        <v>佐賀</v>
      </c>
      <c r="F87" s="22" t="str">
        <f>IF(VLOOKUP(A87,'DB（シナリオ）'!$A$2:$R$217,6,FALSE)="","",VLOOKUP(A87,'DB（シナリオ）'!$A$2:$R$217,6,FALSE))</f>
        <v>女</v>
      </c>
      <c r="G87" s="22">
        <f>IF(VLOOKUP(A87,'DB（シナリオ）'!$A$2:$R$217,7,FALSE)="","",VLOOKUP(A87,'DB（シナリオ）'!$A$2:$R$217,7,FALSE))</f>
        <v>24</v>
      </c>
      <c r="H87" s="45" t="s">
        <v>1689</v>
      </c>
      <c r="I87" s="21" t="str">
        <f>IF(VLOOKUP(A87,'DB（シナリオ）'!$A$2:$R$217,9,FALSE)="","",VLOOKUP(A87,'DB（シナリオ）'!$A$2:$R$217,9,FALSE))</f>
        <v/>
      </c>
      <c r="J87" s="22" t="s">
        <v>1690</v>
      </c>
      <c r="K87" s="21" t="str">
        <f>IF(VLOOKUP(A87,'DB（シナリオ）'!$A$2:$R$217,11,FALSE)="","",VLOOKUP(A87,'DB（シナリオ）'!$A$2:$R$217,11,FALSE))</f>
        <v>にしやま市</v>
      </c>
      <c r="L87" s="21" t="str">
        <f>IF(VLOOKUP(A87,'DB（シナリオ）'!$A$2:$R$217,12,FALSE)="","",VLOOKUP(A87,'DB（シナリオ）'!$A$2:$R$217,12,FALSE))</f>
        <v>東西線てんとう駅</v>
      </c>
      <c r="M87" s="21">
        <f>IF(VLOOKUP(A87,'DB（シナリオ）'!$A$2:$R$217,13,FALSE)="","",VLOOKUP(A87,'DB（シナリオ）'!$A$2:$R$217,13,FALSE))</f>
        <v>10</v>
      </c>
      <c r="N87" s="21" t="str">
        <f>IF(VLOOKUP(A87,'DB（シナリオ）'!$A$2:$R$217,15,FALSE)="","",VLOOKUP(A87,'DB（シナリオ）'!$A$2:$R$217,15,FALSE))</f>
        <v>夫</v>
      </c>
      <c r="O87" s="21" t="str">
        <f>IF(VLOOKUP(A87,'DB（シナリオ）'!$A$2:$R$217,16,FALSE)="","",VLOOKUP(A87,'DB（シナリオ）'!$A$2:$R$217,16,FALSE))</f>
        <v>無事</v>
      </c>
      <c r="P87" s="21" t="str">
        <f>IF(VLOOKUP(A87,'DB（シナリオ）'!$A$2:$R$217,17,FALSE)="","",VLOOKUP(A87,'DB（シナリオ）'!$A$2:$R$217,17,FALSE))</f>
        <v/>
      </c>
      <c r="Q87" s="26" t="str">
        <f>IF(VLOOKUP(A87,'DB（シナリオ）'!$A$2:$R$217,18,FALSE)="","",VLOOKUP(A87,'DB（シナリオ）'!$A$2:$R$217,18,FALSE))</f>
        <v/>
      </c>
    </row>
    <row r="88" spans="1:17" ht="56.25" customHeight="1" x14ac:dyDescent="0.2">
      <c r="A88" s="21">
        <f t="shared" si="1"/>
        <v>187</v>
      </c>
      <c r="B88" s="21" t="str">
        <f>IF(VLOOKUP(A88,'DB（シナリオ）'!$A$2:$R$217,2,FALSE)="","",VLOOKUP(A88,'DB（シナリオ）'!$A$2:$R$217,2,FALSE))</f>
        <v>営業部</v>
      </c>
      <c r="C88" s="22" t="str">
        <f>IF(VLOOKUP(A88,'DB（シナリオ）'!$A$2:$R$217,3,FALSE)="","",VLOOKUP(A88,'DB（シナリオ）'!$A$2:$R$217,3,FALSE))</f>
        <v>営業２課</v>
      </c>
      <c r="D88" s="21" t="str">
        <f>IF(VLOOKUP(A88,'DB（シナリオ）'!$A$2:$R$217,4,FALSE)="","",VLOOKUP(A88,'DB（シナリオ）'!$A$2:$R$217,4,FALSE))</f>
        <v>営業事務</v>
      </c>
      <c r="E88" s="22" t="str">
        <f>IF(VLOOKUP(A88,'DB（シナリオ）'!$A$2:$R$217,5,FALSE)="","",VLOOKUP(A88,'DB（シナリオ）'!$A$2:$R$217,5,FALSE))</f>
        <v>内田</v>
      </c>
      <c r="F88" s="22" t="str">
        <f>IF(VLOOKUP(A88,'DB（シナリオ）'!$A$2:$R$217,6,FALSE)="","",VLOOKUP(A88,'DB（シナリオ）'!$A$2:$R$217,6,FALSE))</f>
        <v>女</v>
      </c>
      <c r="G88" s="22">
        <f>IF(VLOOKUP(A88,'DB（シナリオ）'!$A$2:$R$217,7,FALSE)="","",VLOOKUP(A88,'DB（シナリオ）'!$A$2:$R$217,7,FALSE))</f>
        <v>24</v>
      </c>
      <c r="H88" s="45" t="str">
        <f>IF(VLOOKUP(A88,'DB（シナリオ）'!$A$2:$R$217,8,FALSE)="","",VLOOKUP(A88,'DB（シナリオ）'!$A$2:$R$217,8,FALSE))</f>
        <v>在館</v>
      </c>
      <c r="I88" s="21" t="str">
        <f>IF(VLOOKUP(A88,'DB（シナリオ）'!$A$2:$R$217,9,FALSE)="","",VLOOKUP(A88,'DB（シナリオ）'!$A$2:$R$217,9,FALSE))</f>
        <v/>
      </c>
      <c r="J88" s="22" t="str">
        <f>IF(VLOOKUP(A88,'DB（シナリオ）'!$A$2:$R$217,10,FALSE)="","",VLOOKUP(A88,'DB（シナリオ）'!$A$2:$R$217,10,FALSE))</f>
        <v>社内におり、無事</v>
      </c>
      <c r="K88" s="21" t="str">
        <f>IF(VLOOKUP(A88,'DB（シナリオ）'!$A$2:$R$217,11,FALSE)="","",VLOOKUP(A88,'DB（シナリオ）'!$A$2:$R$217,11,FALSE))</f>
        <v>ひがしの市</v>
      </c>
      <c r="L88" s="21" t="str">
        <f>IF(VLOOKUP(A88,'DB（シナリオ）'!$A$2:$R$217,12,FALSE)="","",VLOOKUP(A88,'DB（シナリオ）'!$A$2:$R$217,12,FALSE))</f>
        <v>南北線メロン駅</v>
      </c>
      <c r="M88" s="21">
        <f>IF(VLOOKUP(A88,'DB（シナリオ）'!$A$2:$R$217,13,FALSE)="","",VLOOKUP(A88,'DB（シナリオ）'!$A$2:$R$217,13,FALSE))</f>
        <v>15</v>
      </c>
      <c r="N88" s="21" t="str">
        <f>IF(VLOOKUP(A88,'DB（シナリオ）'!$A$2:$R$217,15,FALSE)="","",VLOOKUP(A88,'DB（シナリオ）'!$A$2:$R$217,15,FALSE))</f>
        <v>1人暮らし。猫２匹と暮らしている。</v>
      </c>
      <c r="O88" s="21" t="str">
        <f>IF(VLOOKUP(A88,'DB（シナリオ）'!$A$2:$R$217,16,FALSE)="","",VLOOKUP(A88,'DB（シナリオ）'!$A$2:$R$217,16,FALSE))</f>
        <v/>
      </c>
      <c r="P88" s="21" t="str">
        <f>IF(VLOOKUP(A88,'DB（シナリオ）'!$A$2:$R$217,17,FALSE)="","",VLOOKUP(A88,'DB（シナリオ）'!$A$2:$R$217,17,FALSE))</f>
        <v/>
      </c>
      <c r="Q88" s="26" t="str">
        <f>IF(VLOOKUP(A88,'DB（シナリオ）'!$A$2:$R$217,18,FALSE)="","",VLOOKUP(A88,'DB（シナリオ）'!$A$2:$R$217,18,FALSE))</f>
        <v/>
      </c>
    </row>
    <row r="89" spans="1:17" ht="56.25" customHeight="1" x14ac:dyDescent="0.2">
      <c r="A89" s="21">
        <f t="shared" si="1"/>
        <v>188</v>
      </c>
      <c r="B89" s="21" t="str">
        <f>IF(VLOOKUP(A89,'DB（シナリオ）'!$A$2:$R$217,2,FALSE)="","",VLOOKUP(A89,'DB（シナリオ）'!$A$2:$R$217,2,FALSE))</f>
        <v>営業部</v>
      </c>
      <c r="C89" s="22" t="str">
        <f>IF(VLOOKUP(A89,'DB（シナリオ）'!$A$2:$R$217,3,FALSE)="","",VLOOKUP(A89,'DB（シナリオ）'!$A$2:$R$217,3,FALSE))</f>
        <v>営業２課</v>
      </c>
      <c r="D89" s="21" t="str">
        <f>IF(VLOOKUP(A89,'DB（シナリオ）'!$A$2:$R$217,4,FALSE)="","",VLOOKUP(A89,'DB（シナリオ）'!$A$2:$R$217,4,FALSE))</f>
        <v>営業事務</v>
      </c>
      <c r="E89" s="22" t="str">
        <f>IF(VLOOKUP(A89,'DB（シナリオ）'!$A$2:$R$217,5,FALSE)="","",VLOOKUP(A89,'DB（シナリオ）'!$A$2:$R$217,5,FALSE))</f>
        <v>香川</v>
      </c>
      <c r="F89" s="22" t="str">
        <f>IF(VLOOKUP(A89,'DB（シナリオ）'!$A$2:$R$217,6,FALSE)="","",VLOOKUP(A89,'DB（シナリオ）'!$A$2:$R$217,6,FALSE))</f>
        <v>女</v>
      </c>
      <c r="G89" s="22">
        <f>IF(VLOOKUP(A89,'DB（シナリオ）'!$A$2:$R$217,7,FALSE)="","",VLOOKUP(A89,'DB（シナリオ）'!$A$2:$R$217,7,FALSE))</f>
        <v>29</v>
      </c>
      <c r="H89" s="45" t="s">
        <v>1689</v>
      </c>
      <c r="I89" s="21" t="str">
        <f>IF(VLOOKUP(A89,'DB（シナリオ）'!$A$2:$R$217,9,FALSE)="","",VLOOKUP(A89,'DB（シナリオ）'!$A$2:$R$217,9,FALSE))</f>
        <v/>
      </c>
      <c r="J89" s="22" t="s">
        <v>1690</v>
      </c>
      <c r="K89" s="21" t="str">
        <f>IF(VLOOKUP(A89,'DB（シナリオ）'!$A$2:$R$217,11,FALSE)="","",VLOOKUP(A89,'DB（シナリオ）'!$A$2:$R$217,11,FALSE))</f>
        <v>ひがしの市</v>
      </c>
      <c r="L89" s="21" t="str">
        <f>IF(VLOOKUP(A89,'DB（シナリオ）'!$A$2:$R$217,12,FALSE)="","",VLOOKUP(A89,'DB（シナリオ）'!$A$2:$R$217,12,FALSE))</f>
        <v>東西線キツネ駅</v>
      </c>
      <c r="M89" s="21">
        <f>IF(VLOOKUP(A89,'DB（シナリオ）'!$A$2:$R$217,13,FALSE)="","",VLOOKUP(A89,'DB（シナリオ）'!$A$2:$R$217,13,FALSE))</f>
        <v>15</v>
      </c>
      <c r="N89" s="21" t="str">
        <f>IF(VLOOKUP(A89,'DB（シナリオ）'!$A$2:$R$217,15,FALSE)="","",VLOOKUP(A89,'DB（シナリオ）'!$A$2:$R$217,15,FALSE))</f>
        <v>独身、一人暮らし</v>
      </c>
      <c r="O89" s="21" t="str">
        <f>IF(VLOOKUP(A89,'DB（シナリオ）'!$A$2:$R$217,16,FALSE)="","",VLOOKUP(A89,'DB（シナリオ）'!$A$2:$R$217,16,FALSE))</f>
        <v/>
      </c>
      <c r="P89" s="21" t="str">
        <f>IF(VLOOKUP(A89,'DB（シナリオ）'!$A$2:$R$217,17,FALSE)="","",VLOOKUP(A89,'DB（シナリオ）'!$A$2:$R$217,17,FALSE))</f>
        <v/>
      </c>
      <c r="Q89" s="26" t="str">
        <f>IF(VLOOKUP(A89,'DB（シナリオ）'!$A$2:$R$217,18,FALSE)="","",VLOOKUP(A89,'DB（シナリオ）'!$A$2:$R$217,18,FALSE))</f>
        <v/>
      </c>
    </row>
    <row r="90" spans="1:17" ht="56.25" customHeight="1" x14ac:dyDescent="0.2">
      <c r="A90" s="21">
        <f t="shared" si="1"/>
        <v>189</v>
      </c>
      <c r="B90" s="21" t="str">
        <f>IF(VLOOKUP(A90,'DB（シナリオ）'!$A$2:$R$217,2,FALSE)="","",VLOOKUP(A90,'DB（シナリオ）'!$A$2:$R$217,2,FALSE))</f>
        <v>営業部</v>
      </c>
      <c r="C90" s="22" t="str">
        <f>IF(VLOOKUP(A90,'DB（シナリオ）'!$A$2:$R$217,3,FALSE)="","",VLOOKUP(A90,'DB（シナリオ）'!$A$2:$R$217,3,FALSE))</f>
        <v>営業２課</v>
      </c>
      <c r="D90" s="21" t="str">
        <f>IF(VLOOKUP(A90,'DB（シナリオ）'!$A$2:$R$217,4,FALSE)="","",VLOOKUP(A90,'DB（シナリオ）'!$A$2:$R$217,4,FALSE))</f>
        <v>派遣社員</v>
      </c>
      <c r="E90" s="22" t="str">
        <f>IF(VLOOKUP(A90,'DB（シナリオ）'!$A$2:$R$217,5,FALSE)="","",VLOOKUP(A90,'DB（シナリオ）'!$A$2:$R$217,5,FALSE))</f>
        <v>高知</v>
      </c>
      <c r="F90" s="22" t="str">
        <f>IF(VLOOKUP(A90,'DB（シナリオ）'!$A$2:$R$217,6,FALSE)="","",VLOOKUP(A90,'DB（シナリオ）'!$A$2:$R$217,6,FALSE))</f>
        <v>女</v>
      </c>
      <c r="G90" s="22">
        <f>IF(VLOOKUP(A90,'DB（シナリオ）'!$A$2:$R$217,7,FALSE)="","",VLOOKUP(A90,'DB（シナリオ）'!$A$2:$R$217,7,FALSE))</f>
        <v>28</v>
      </c>
      <c r="H90" s="45" t="s">
        <v>1689</v>
      </c>
      <c r="I90" s="21" t="str">
        <f>IF(VLOOKUP(A90,'DB（シナリオ）'!$A$2:$R$217,9,FALSE)="","",VLOOKUP(A90,'DB（シナリオ）'!$A$2:$R$217,9,FALSE))</f>
        <v/>
      </c>
      <c r="J90" s="22" t="s">
        <v>1690</v>
      </c>
      <c r="K90" s="21" t="str">
        <f>IF(VLOOKUP(A90,'DB（シナリオ）'!$A$2:$R$217,11,FALSE)="","",VLOOKUP(A90,'DB（シナリオ）'!$A$2:$R$217,11,FALSE))</f>
        <v>ひがしの市</v>
      </c>
      <c r="L90" s="21" t="str">
        <f>IF(VLOOKUP(A90,'DB（シナリオ）'!$A$2:$R$217,12,FALSE)="","",VLOOKUP(A90,'DB（シナリオ）'!$A$2:$R$217,12,FALSE))</f>
        <v>東西線シカ駅</v>
      </c>
      <c r="M90" s="21">
        <f>IF(VLOOKUP(A90,'DB（シナリオ）'!$A$2:$R$217,13,FALSE)="","",VLOOKUP(A90,'DB（シナリオ）'!$A$2:$R$217,13,FALSE))</f>
        <v>18</v>
      </c>
      <c r="N90" s="21" t="str">
        <f>IF(VLOOKUP(A90,'DB（シナリオ）'!$A$2:$R$217,15,FALSE)="","",VLOOKUP(A90,'DB（シナリオ）'!$A$2:$R$217,15,FALSE))</f>
        <v>夫</v>
      </c>
      <c r="O90" s="21" t="str">
        <f>IF(VLOOKUP(A90,'DB（シナリオ）'!$A$2:$R$217,16,FALSE)="","",VLOOKUP(A90,'DB（シナリオ）'!$A$2:$R$217,16,FALSE))</f>
        <v>無事</v>
      </c>
      <c r="P90" s="21" t="str">
        <f>IF(VLOOKUP(A90,'DB（シナリオ）'!$A$2:$R$217,17,FALSE)="","",VLOOKUP(A90,'DB（シナリオ）'!$A$2:$R$217,17,FALSE))</f>
        <v/>
      </c>
      <c r="Q90" s="26" t="str">
        <f>IF(VLOOKUP(A90,'DB（シナリオ）'!$A$2:$R$217,18,FALSE)="","",VLOOKUP(A90,'DB（シナリオ）'!$A$2:$R$217,18,FALSE))</f>
        <v/>
      </c>
    </row>
    <row r="91" spans="1:17" ht="56.25" customHeight="1" x14ac:dyDescent="0.2">
      <c r="A91" s="21">
        <f t="shared" si="1"/>
        <v>190</v>
      </c>
      <c r="B91" s="21" t="str">
        <f>IF(VLOOKUP(A91,'DB（シナリオ）'!$A$2:$R$217,2,FALSE)="","",VLOOKUP(A91,'DB（シナリオ）'!$A$2:$R$217,2,FALSE))</f>
        <v>営業部</v>
      </c>
      <c r="C91" s="22" t="str">
        <f>IF(VLOOKUP(A91,'DB（シナリオ）'!$A$2:$R$217,3,FALSE)="","",VLOOKUP(A91,'DB（シナリオ）'!$A$2:$R$217,3,FALSE))</f>
        <v>営業２課</v>
      </c>
      <c r="D91" s="21" t="str">
        <f>IF(VLOOKUP(A91,'DB（シナリオ）'!$A$2:$R$217,4,FALSE)="","",VLOOKUP(A91,'DB（シナリオ）'!$A$2:$R$217,4,FALSE))</f>
        <v>派遣社員</v>
      </c>
      <c r="E91" s="22" t="str">
        <f>IF(VLOOKUP(A91,'DB（シナリオ）'!$A$2:$R$217,5,FALSE)="","",VLOOKUP(A91,'DB（シナリオ）'!$A$2:$R$217,5,FALSE))</f>
        <v>高木</v>
      </c>
      <c r="F91" s="22" t="str">
        <f>IF(VLOOKUP(A91,'DB（シナリオ）'!$A$2:$R$217,6,FALSE)="","",VLOOKUP(A91,'DB（シナリオ）'!$A$2:$R$217,6,FALSE))</f>
        <v>女</v>
      </c>
      <c r="G91" s="22">
        <f>IF(VLOOKUP(A91,'DB（シナリオ）'!$A$2:$R$217,7,FALSE)="","",VLOOKUP(A91,'DB（シナリオ）'!$A$2:$R$217,7,FALSE))</f>
        <v>30</v>
      </c>
      <c r="H91" s="45" t="s">
        <v>1689</v>
      </c>
      <c r="I91" s="21" t="str">
        <f>IF(VLOOKUP(A91,'DB（シナリオ）'!$A$2:$R$217,9,FALSE)="","",VLOOKUP(A91,'DB（シナリオ）'!$A$2:$R$217,9,FALSE))</f>
        <v/>
      </c>
      <c r="J91" s="22" t="s">
        <v>1690</v>
      </c>
      <c r="K91" s="21" t="str">
        <f>IF(VLOOKUP(A91,'DB（シナリオ）'!$A$2:$R$217,11,FALSE)="","",VLOOKUP(A91,'DB（シナリオ）'!$A$2:$R$217,11,FALSE))</f>
        <v>ひがしの市</v>
      </c>
      <c r="L91" s="21" t="str">
        <f>IF(VLOOKUP(A91,'DB（シナリオ）'!$A$2:$R$217,12,FALSE)="","",VLOOKUP(A91,'DB（シナリオ）'!$A$2:$R$217,12,FALSE))</f>
        <v>東西線ウサギ駅</v>
      </c>
      <c r="M91" s="21">
        <f>IF(VLOOKUP(A91,'DB（シナリオ）'!$A$2:$R$217,13,FALSE)="","",VLOOKUP(A91,'DB（シナリオ）'!$A$2:$R$217,13,FALSE))</f>
        <v>10</v>
      </c>
      <c r="N91" s="21" t="str">
        <f>IF(VLOOKUP(A91,'DB（シナリオ）'!$A$2:$R$217,15,FALSE)="","",VLOOKUP(A91,'DB（シナリオ）'!$A$2:$R$217,15,FALSE))</f>
        <v>夫</v>
      </c>
      <c r="O91" s="21" t="str">
        <f>IF(VLOOKUP(A91,'DB（シナリオ）'!$A$2:$R$217,16,FALSE)="","",VLOOKUP(A91,'DB（シナリオ）'!$A$2:$R$217,16,FALSE))</f>
        <v>無事</v>
      </c>
      <c r="P91" s="21" t="str">
        <f>IF(VLOOKUP(A91,'DB（シナリオ）'!$A$2:$R$217,17,FALSE)="","",VLOOKUP(A91,'DB（シナリオ）'!$A$2:$R$217,17,FALSE))</f>
        <v/>
      </c>
      <c r="Q91" s="26" t="str">
        <f>IF(VLOOKUP(A91,'DB（シナリオ）'!$A$2:$R$217,18,FALSE)="","",VLOOKUP(A91,'DB（シナリオ）'!$A$2:$R$217,18,FALSE))</f>
        <v/>
      </c>
    </row>
    <row r="92" spans="1:17" ht="56.25" customHeight="1" x14ac:dyDescent="0.2">
      <c r="A92" s="21">
        <f t="shared" si="1"/>
        <v>191</v>
      </c>
      <c r="B92" s="21" t="str">
        <f>IF(VLOOKUP(A92,'DB（シナリオ）'!$A$2:$R$217,2,FALSE)="","",VLOOKUP(A92,'DB（シナリオ）'!$A$2:$R$217,2,FALSE))</f>
        <v>営業部</v>
      </c>
      <c r="C92" s="22" t="str">
        <f>IF(VLOOKUP(A92,'DB（シナリオ）'!$A$2:$R$217,3,FALSE)="","",VLOOKUP(A92,'DB（シナリオ）'!$A$2:$R$217,3,FALSE))</f>
        <v>営業３課</v>
      </c>
      <c r="D92" s="21" t="str">
        <f>IF(VLOOKUP(A92,'DB（シナリオ）'!$A$2:$R$217,4,FALSE)="","",VLOOKUP(A92,'DB（シナリオ）'!$A$2:$R$217,4,FALSE))</f>
        <v>課長</v>
      </c>
      <c r="E92" s="22" t="str">
        <f>IF(VLOOKUP(A92,'DB（シナリオ）'!$A$2:$R$217,5,FALSE)="","",VLOOKUP(A92,'DB（シナリオ）'!$A$2:$R$217,5,FALSE))</f>
        <v>安藤</v>
      </c>
      <c r="F92" s="22" t="str">
        <f>IF(VLOOKUP(A92,'DB（シナリオ）'!$A$2:$R$217,6,FALSE)="","",VLOOKUP(A92,'DB（シナリオ）'!$A$2:$R$217,6,FALSE))</f>
        <v>男</v>
      </c>
      <c r="G92" s="22">
        <f>IF(VLOOKUP(A92,'DB（シナリオ）'!$A$2:$R$217,7,FALSE)="","",VLOOKUP(A92,'DB（シナリオ）'!$A$2:$R$217,7,FALSE))</f>
        <v>45</v>
      </c>
      <c r="H92" s="45" t="s">
        <v>1689</v>
      </c>
      <c r="I92" s="21" t="str">
        <f>IF(VLOOKUP(A92,'DB（シナリオ）'!$A$2:$R$217,9,FALSE)="","",VLOOKUP(A92,'DB（シナリオ）'!$A$2:$R$217,9,FALSE))</f>
        <v/>
      </c>
      <c r="J92" s="22" t="s">
        <v>1690</v>
      </c>
      <c r="K92" s="21" t="str">
        <f>IF(VLOOKUP(A92,'DB（シナリオ）'!$A$2:$R$217,11,FALSE)="","",VLOOKUP(A92,'DB（シナリオ）'!$A$2:$R$217,11,FALSE))</f>
        <v>ひがしの市</v>
      </c>
      <c r="L92" s="21" t="str">
        <f>IF(VLOOKUP(A92,'DB（シナリオ）'!$A$2:$R$217,12,FALSE)="","",VLOOKUP(A92,'DB（シナリオ）'!$A$2:$R$217,12,FALSE))</f>
        <v>南北線たい駅</v>
      </c>
      <c r="M92" s="21">
        <f>IF(VLOOKUP(A92,'DB（シナリオ）'!$A$2:$R$217,13,FALSE)="","",VLOOKUP(A92,'DB（シナリオ）'!$A$2:$R$217,13,FALSE))</f>
        <v>7</v>
      </c>
      <c r="N92" s="21" t="str">
        <f>IF(VLOOKUP(A92,'DB（シナリオ）'!$A$2:$R$217,15,FALSE)="","",VLOOKUP(A92,'DB（シナリオ）'!$A$2:$R$217,15,FALSE))</f>
        <v>妻、娘(8歳）、娘(7歳）</v>
      </c>
      <c r="O92" s="21" t="str">
        <f>IF(VLOOKUP(A92,'DB（シナリオ）'!$A$2:$R$217,16,FALSE)="","",VLOOKUP(A92,'DB（シナリオ）'!$A$2:$R$217,16,FALSE))</f>
        <v>妻：勤務先(南北線メロン駅）で無事、娘：小学校で無事</v>
      </c>
      <c r="P92" s="21" t="str">
        <f>IF(VLOOKUP(A92,'DB（シナリオ）'!$A$2:$R$217,17,FALSE)="","",VLOOKUP(A92,'DB（シナリオ）'!$A$2:$R$217,17,FALSE))</f>
        <v/>
      </c>
      <c r="Q92" s="26" t="str">
        <f>IF(VLOOKUP(A92,'DB（シナリオ）'!$A$2:$R$217,18,FALSE)="","",VLOOKUP(A92,'DB（シナリオ）'!$A$2:$R$217,18,FALSE))</f>
        <v/>
      </c>
    </row>
    <row r="93" spans="1:17" ht="56.25" customHeight="1" x14ac:dyDescent="0.2">
      <c r="A93" s="21">
        <f t="shared" si="1"/>
        <v>192</v>
      </c>
      <c r="B93" s="21" t="str">
        <f>IF(VLOOKUP(A93,'DB（シナリオ）'!$A$2:$R$217,2,FALSE)="","",VLOOKUP(A93,'DB（シナリオ）'!$A$2:$R$217,2,FALSE))</f>
        <v>営業部</v>
      </c>
      <c r="C93" s="22" t="str">
        <f>IF(VLOOKUP(A93,'DB（シナリオ）'!$A$2:$R$217,3,FALSE)="","",VLOOKUP(A93,'DB（シナリオ）'!$A$2:$R$217,3,FALSE))</f>
        <v>営業３課</v>
      </c>
      <c r="D93" s="21" t="str">
        <f>IF(VLOOKUP(A93,'DB（シナリオ）'!$A$2:$R$217,4,FALSE)="","",VLOOKUP(A93,'DB（シナリオ）'!$A$2:$R$217,4,FALSE))</f>
        <v/>
      </c>
      <c r="E93" s="22" t="str">
        <f>IF(VLOOKUP(A93,'DB（シナリオ）'!$A$2:$R$217,5,FALSE)="","",VLOOKUP(A93,'DB（シナリオ）'!$A$2:$R$217,5,FALSE))</f>
        <v>谷口</v>
      </c>
      <c r="F93" s="22" t="str">
        <f>IF(VLOOKUP(A93,'DB（シナリオ）'!$A$2:$R$217,6,FALSE)="","",VLOOKUP(A93,'DB（シナリオ）'!$A$2:$R$217,6,FALSE))</f>
        <v>男</v>
      </c>
      <c r="G93" s="22">
        <f>IF(VLOOKUP(A93,'DB（シナリオ）'!$A$2:$R$217,7,FALSE)="","",VLOOKUP(A93,'DB（シナリオ）'!$A$2:$R$217,7,FALSE))</f>
        <v>58</v>
      </c>
      <c r="H93" s="45" t="s">
        <v>1689</v>
      </c>
      <c r="I93" s="21" t="str">
        <f>IF(VLOOKUP(A93,'DB（シナリオ）'!$A$2:$R$217,9,FALSE)="","",VLOOKUP(A93,'DB（シナリオ）'!$A$2:$R$217,9,FALSE))</f>
        <v/>
      </c>
      <c r="J93" s="22" t="s">
        <v>1696</v>
      </c>
      <c r="K93" s="21" t="str">
        <f>IF(VLOOKUP(A93,'DB（シナリオ）'!$A$2:$R$217,11,FALSE)="","",VLOOKUP(A93,'DB（シナリオ）'!$A$2:$R$217,11,FALSE))</f>
        <v>にしやま市</v>
      </c>
      <c r="L93" s="21" t="str">
        <f>IF(VLOOKUP(A93,'DB（シナリオ）'!$A$2:$R$217,12,FALSE)="","",VLOOKUP(A93,'DB（シナリオ）'!$A$2:$R$217,12,FALSE))</f>
        <v>東西線こおろぎ駅</v>
      </c>
      <c r="M93" s="21">
        <f>IF(VLOOKUP(A93,'DB（シナリオ）'!$A$2:$R$217,13,FALSE)="","",VLOOKUP(A93,'DB（シナリオ）'!$A$2:$R$217,13,FALSE))</f>
        <v>20</v>
      </c>
      <c r="N93" s="21" t="str">
        <f>IF(VLOOKUP(A93,'DB（シナリオ）'!$A$2:$R$217,15,FALSE)="","",VLOOKUP(A93,'DB（シナリオ）'!$A$2:$R$217,15,FALSE))</f>
        <v>妻、息子(19歳）、娘（17歳）</v>
      </c>
      <c r="O93" s="21" t="str">
        <f>IF(VLOOKUP(A93,'DB（シナリオ）'!$A$2:$R$217,16,FALSE)="","",VLOOKUP(A93,'DB（シナリオ）'!$A$2:$R$217,16,FALSE))</f>
        <v>全員無事</v>
      </c>
      <c r="P93" s="21" t="str">
        <f>IF(VLOOKUP(A93,'DB（シナリオ）'!$A$2:$R$217,17,FALSE)="","",VLOOKUP(A93,'DB（シナリオ）'!$A$2:$R$217,17,FALSE))</f>
        <v/>
      </c>
      <c r="Q93" s="26" t="str">
        <f>IF(VLOOKUP(A93,'DB（シナリオ）'!$A$2:$R$217,18,FALSE)="","",VLOOKUP(A93,'DB（シナリオ）'!$A$2:$R$217,18,FALSE))</f>
        <v/>
      </c>
    </row>
    <row r="94" spans="1:17" ht="56.25" customHeight="1" x14ac:dyDescent="0.2">
      <c r="A94" s="21">
        <f t="shared" si="1"/>
        <v>193</v>
      </c>
      <c r="B94" s="21" t="str">
        <f>IF(VLOOKUP(A94,'DB（シナリオ）'!$A$2:$R$217,2,FALSE)="","",VLOOKUP(A94,'DB（シナリオ）'!$A$2:$R$217,2,FALSE))</f>
        <v>営業部</v>
      </c>
      <c r="C94" s="22" t="str">
        <f>IF(VLOOKUP(A94,'DB（シナリオ）'!$A$2:$R$217,3,FALSE)="","",VLOOKUP(A94,'DB（シナリオ）'!$A$2:$R$217,3,FALSE))</f>
        <v>営業３課</v>
      </c>
      <c r="D94" s="21" t="str">
        <f>IF(VLOOKUP(A94,'DB（シナリオ）'!$A$2:$R$217,4,FALSE)="","",VLOOKUP(A94,'DB（シナリオ）'!$A$2:$R$217,4,FALSE))</f>
        <v/>
      </c>
      <c r="E94" s="22" t="str">
        <f>IF(VLOOKUP(A94,'DB（シナリオ）'!$A$2:$R$217,5,FALSE)="","",VLOOKUP(A94,'DB（シナリオ）'!$A$2:$R$217,5,FALSE))</f>
        <v>大野</v>
      </c>
      <c r="F94" s="22" t="str">
        <f>IF(VLOOKUP(A94,'DB（シナリオ）'!$A$2:$R$217,6,FALSE)="","",VLOOKUP(A94,'DB（シナリオ）'!$A$2:$R$217,6,FALSE))</f>
        <v>男</v>
      </c>
      <c r="G94" s="22">
        <f>IF(VLOOKUP(A94,'DB（シナリオ）'!$A$2:$R$217,7,FALSE)="","",VLOOKUP(A94,'DB（シナリオ）'!$A$2:$R$217,7,FALSE))</f>
        <v>55</v>
      </c>
      <c r="H94" s="45" t="s">
        <v>1689</v>
      </c>
      <c r="I94" s="21" t="str">
        <f>IF(VLOOKUP(A94,'DB（シナリオ）'!$A$2:$R$217,9,FALSE)="","",VLOOKUP(A94,'DB（シナリオ）'!$A$2:$R$217,9,FALSE))</f>
        <v/>
      </c>
      <c r="J94" s="22" t="s">
        <v>1697</v>
      </c>
      <c r="K94" s="21" t="str">
        <f>IF(VLOOKUP(A94,'DB（シナリオ）'!$A$2:$R$217,11,FALSE)="","",VLOOKUP(A94,'DB（シナリオ）'!$A$2:$R$217,11,FALSE))</f>
        <v>にしやま市</v>
      </c>
      <c r="L94" s="21" t="str">
        <f>IF(VLOOKUP(A94,'DB（シナリオ）'!$A$2:$R$217,12,FALSE)="","",VLOOKUP(A94,'DB（シナリオ）'!$A$2:$R$217,12,FALSE))</f>
        <v>東西線はち駅</v>
      </c>
      <c r="M94" s="21">
        <f>IF(VLOOKUP(A94,'DB（シナリオ）'!$A$2:$R$217,13,FALSE)="","",VLOOKUP(A94,'DB（シナリオ）'!$A$2:$R$217,13,FALSE))</f>
        <v>15</v>
      </c>
      <c r="N94" s="21" t="str">
        <f>IF(VLOOKUP(A94,'DB（シナリオ）'!$A$2:$R$217,15,FALSE)="","",VLOOKUP(A94,'DB（シナリオ）'!$A$2:$R$217,15,FALSE))</f>
        <v>妻、息子(15歳）、娘（13歳）</v>
      </c>
      <c r="O94" s="21" t="str">
        <f>IF(VLOOKUP(A94,'DB（シナリオ）'!$A$2:$R$217,16,FALSE)="","",VLOOKUP(A94,'DB（シナリオ）'!$A$2:$R$217,16,FALSE))</f>
        <v>妻：自宅で無事、息子：重症、娘：無事</v>
      </c>
      <c r="P94" s="21" t="str">
        <f>IF(VLOOKUP(A94,'DB（シナリオ）'!$A$2:$R$217,17,FALSE)="","",VLOOKUP(A94,'DB（シナリオ）'!$A$2:$R$217,17,FALSE))</f>
        <v/>
      </c>
      <c r="Q94" s="26" t="str">
        <f>IF(VLOOKUP(A94,'DB（シナリオ）'!$A$2:$R$217,18,FALSE)="","",VLOOKUP(A94,'DB（シナリオ）'!$A$2:$R$217,18,FALSE))</f>
        <v/>
      </c>
    </row>
    <row r="95" spans="1:17" ht="56.25" customHeight="1" x14ac:dyDescent="0.2">
      <c r="A95" s="21">
        <f t="shared" si="1"/>
        <v>194</v>
      </c>
      <c r="B95" s="21" t="str">
        <f>IF(VLOOKUP(A95,'DB（シナリオ）'!$A$2:$R$217,2,FALSE)="","",VLOOKUP(A95,'DB（シナリオ）'!$A$2:$R$217,2,FALSE))</f>
        <v>営業部</v>
      </c>
      <c r="C95" s="22" t="str">
        <f>IF(VLOOKUP(A95,'DB（シナリオ）'!$A$2:$R$217,3,FALSE)="","",VLOOKUP(A95,'DB（シナリオ）'!$A$2:$R$217,3,FALSE))</f>
        <v>営業３課</v>
      </c>
      <c r="D95" s="21" t="str">
        <f>IF(VLOOKUP(A95,'DB（シナリオ）'!$A$2:$R$217,4,FALSE)="","",VLOOKUP(A95,'DB（シナリオ）'!$A$2:$R$217,4,FALSE))</f>
        <v/>
      </c>
      <c r="E95" s="22" t="str">
        <f>IF(VLOOKUP(A95,'DB（シナリオ）'!$A$2:$R$217,5,FALSE)="","",VLOOKUP(A95,'DB（シナリオ）'!$A$2:$R$217,5,FALSE))</f>
        <v>今井</v>
      </c>
      <c r="F95" s="22" t="str">
        <f>IF(VLOOKUP(A95,'DB（シナリオ）'!$A$2:$R$217,6,FALSE)="","",VLOOKUP(A95,'DB（シナリオ）'!$A$2:$R$217,6,FALSE))</f>
        <v>男</v>
      </c>
      <c r="G95" s="22">
        <f>IF(VLOOKUP(A95,'DB（シナリオ）'!$A$2:$R$217,7,FALSE)="","",VLOOKUP(A95,'DB（シナリオ）'!$A$2:$R$217,7,FALSE))</f>
        <v>50</v>
      </c>
      <c r="H95" s="45" t="str">
        <f>IF(VLOOKUP(A95,'DB（シナリオ）'!$A$2:$R$217,8,FALSE)="","",VLOOKUP(A95,'DB（シナリオ）'!$A$2:$R$217,8,FALSE))</f>
        <v>在館</v>
      </c>
      <c r="I95" s="21" t="str">
        <f>IF(VLOOKUP(A95,'DB（シナリオ）'!$A$2:$R$217,9,FALSE)="","",VLOOKUP(A95,'DB（シナリオ）'!$A$2:$R$217,9,FALSE))</f>
        <v/>
      </c>
      <c r="J95" s="22" t="str">
        <f>IF(VLOOKUP(A95,'DB（シナリオ）'!$A$2:$R$217,10,FALSE)="","",VLOOKUP(A95,'DB（シナリオ）'!$A$2:$R$217,10,FALSE))</f>
        <v>社内におり、無事</v>
      </c>
      <c r="K95" s="21" t="str">
        <f>IF(VLOOKUP(A95,'DB（シナリオ）'!$A$2:$R$217,11,FALSE)="","",VLOOKUP(A95,'DB（シナリオ）'!$A$2:$R$217,11,FALSE))</f>
        <v>にしやま市</v>
      </c>
      <c r="L95" s="21" t="str">
        <f>IF(VLOOKUP(A95,'DB（シナリオ）'!$A$2:$R$217,12,FALSE)="","",VLOOKUP(A95,'DB（シナリオ）'!$A$2:$R$217,12,FALSE))</f>
        <v>東西線ばった駅</v>
      </c>
      <c r="M95" s="21">
        <f>IF(VLOOKUP(A95,'DB（シナリオ）'!$A$2:$R$217,13,FALSE)="","",VLOOKUP(A95,'DB（シナリオ）'!$A$2:$R$217,13,FALSE))</f>
        <v>25</v>
      </c>
      <c r="N95" s="21" t="str">
        <f>IF(VLOOKUP(A95,'DB（シナリオ）'!$A$2:$R$217,15,FALSE)="","",VLOOKUP(A95,'DB（シナリオ）'!$A$2:$R$217,15,FALSE))</f>
        <v>母(79)、妻（専業主婦）、娘（高校3年生）</v>
      </c>
      <c r="O95" s="21" t="str">
        <f>IF(VLOOKUP(A95,'DB（シナリオ）'!$A$2:$R$217,16,FALSE)="","",VLOOKUP(A95,'DB（シナリオ）'!$A$2:$R$217,16,FALSE))</f>
        <v>全員無事、母と妻は自宅損壊のため、避難所へ移動</v>
      </c>
      <c r="P95" s="21" t="str">
        <f>IF(VLOOKUP(A95,'DB（シナリオ）'!$A$2:$R$217,17,FALSE)="","",VLOOKUP(A95,'DB（シナリオ）'!$A$2:$R$217,17,FALSE))</f>
        <v/>
      </c>
      <c r="Q95" s="26" t="str">
        <f>IF(VLOOKUP(A95,'DB（シナリオ）'!$A$2:$R$217,18,FALSE)="","",VLOOKUP(A95,'DB（シナリオ）'!$A$2:$R$217,18,FALSE))</f>
        <v>母は要介護3で生活全般で支援が必要</v>
      </c>
    </row>
    <row r="96" spans="1:17" ht="56.25" customHeight="1" x14ac:dyDescent="0.2">
      <c r="A96" s="21">
        <f t="shared" si="1"/>
        <v>195</v>
      </c>
      <c r="B96" s="21" t="str">
        <f>IF(VLOOKUP(A96,'DB（シナリオ）'!$A$2:$R$217,2,FALSE)="","",VLOOKUP(A96,'DB（シナリオ）'!$A$2:$R$217,2,FALSE))</f>
        <v>営業部</v>
      </c>
      <c r="C96" s="22" t="str">
        <f>IF(VLOOKUP(A96,'DB（シナリオ）'!$A$2:$R$217,3,FALSE)="","",VLOOKUP(A96,'DB（シナリオ）'!$A$2:$R$217,3,FALSE))</f>
        <v>営業３課</v>
      </c>
      <c r="D96" s="21" t="str">
        <f>IF(VLOOKUP(A96,'DB（シナリオ）'!$A$2:$R$217,4,FALSE)="","",VLOOKUP(A96,'DB（シナリオ）'!$A$2:$R$217,4,FALSE))</f>
        <v/>
      </c>
      <c r="E96" s="22" t="str">
        <f>IF(VLOOKUP(A96,'DB（シナリオ）'!$A$2:$R$217,5,FALSE)="","",VLOOKUP(A96,'DB（シナリオ）'!$A$2:$R$217,5,FALSE))</f>
        <v>丸山</v>
      </c>
      <c r="F96" s="22" t="str">
        <f>IF(VLOOKUP(A96,'DB（シナリオ）'!$A$2:$R$217,6,FALSE)="","",VLOOKUP(A96,'DB（シナリオ）'!$A$2:$R$217,6,FALSE))</f>
        <v>男</v>
      </c>
      <c r="G96" s="22">
        <f>IF(VLOOKUP(A96,'DB（シナリオ）'!$A$2:$R$217,7,FALSE)="","",VLOOKUP(A96,'DB（シナリオ）'!$A$2:$R$217,7,FALSE))</f>
        <v>49</v>
      </c>
      <c r="H96" s="45" t="str">
        <f>IF(VLOOKUP(A96,'DB（シナリオ）'!$A$2:$R$217,8,FALSE)="","",VLOOKUP(A96,'DB（シナリオ）'!$A$2:$R$217,8,FALSE))</f>
        <v>在館</v>
      </c>
      <c r="I96" s="21" t="str">
        <f>IF(VLOOKUP(A96,'DB（シナリオ）'!$A$2:$R$217,9,FALSE)="","",VLOOKUP(A96,'DB（シナリオ）'!$A$2:$R$217,9,FALSE))</f>
        <v/>
      </c>
      <c r="J96" s="22" t="str">
        <f>IF(VLOOKUP(A96,'DB（シナリオ）'!$A$2:$R$217,10,FALSE)="","",VLOOKUP(A96,'DB（シナリオ）'!$A$2:$R$217,10,FALSE))</f>
        <v>社内におり、無事</v>
      </c>
      <c r="K96" s="21" t="str">
        <f>IF(VLOOKUP(A96,'DB（シナリオ）'!$A$2:$R$217,11,FALSE)="","",VLOOKUP(A96,'DB（シナリオ）'!$A$2:$R$217,11,FALSE))</f>
        <v>ひがしの市</v>
      </c>
      <c r="L96" s="21" t="str">
        <f>IF(VLOOKUP(A96,'DB（シナリオ）'!$A$2:$R$217,12,FALSE)="","",VLOOKUP(A96,'DB（シナリオ）'!$A$2:$R$217,12,FALSE))</f>
        <v>南北線ミカン駅</v>
      </c>
      <c r="M96" s="21">
        <f>IF(VLOOKUP(A96,'DB（シナリオ）'!$A$2:$R$217,13,FALSE)="","",VLOOKUP(A96,'DB（シナリオ）'!$A$2:$R$217,13,FALSE))</f>
        <v>8</v>
      </c>
      <c r="N96" s="21" t="str">
        <f>IF(VLOOKUP(A96,'DB（シナリオ）'!$A$2:$R$217,15,FALSE)="","",VLOOKUP(A96,'DB（シナリオ）'!$A$2:$R$217,15,FALSE))</f>
        <v>妻、娘(15歳）、息子(13歳)</v>
      </c>
      <c r="O96" s="21" t="str">
        <f>IF(VLOOKUP(A96,'DB（シナリオ）'!$A$2:$R$217,16,FALSE)="","",VLOOKUP(A96,'DB（シナリオ）'!$A$2:$R$217,16,FALSE))</f>
        <v>全員無事</v>
      </c>
      <c r="P96" s="21" t="str">
        <f>IF(VLOOKUP(A96,'DB（シナリオ）'!$A$2:$R$217,17,FALSE)="","",VLOOKUP(A96,'DB（シナリオ）'!$A$2:$R$217,17,FALSE))</f>
        <v/>
      </c>
      <c r="Q96" s="26" t="str">
        <f>IF(VLOOKUP(A96,'DB（シナリオ）'!$A$2:$R$217,18,FALSE)="","",VLOOKUP(A96,'DB（シナリオ）'!$A$2:$R$217,18,FALSE))</f>
        <v/>
      </c>
    </row>
    <row r="97" spans="1:17" ht="56.25" customHeight="1" x14ac:dyDescent="0.2">
      <c r="A97" s="21">
        <f t="shared" si="1"/>
        <v>196</v>
      </c>
      <c r="B97" s="21" t="str">
        <f>IF(VLOOKUP(A97,'DB（シナリオ）'!$A$2:$R$217,2,FALSE)="","",VLOOKUP(A97,'DB（シナリオ）'!$A$2:$R$217,2,FALSE))</f>
        <v>営業部</v>
      </c>
      <c r="C97" s="22" t="str">
        <f>IF(VLOOKUP(A97,'DB（シナリオ）'!$A$2:$R$217,3,FALSE)="","",VLOOKUP(A97,'DB（シナリオ）'!$A$2:$R$217,3,FALSE))</f>
        <v>営業３課</v>
      </c>
      <c r="D97" s="21" t="str">
        <f>IF(VLOOKUP(A97,'DB（シナリオ）'!$A$2:$R$217,4,FALSE)="","",VLOOKUP(A97,'DB（シナリオ）'!$A$2:$R$217,4,FALSE))</f>
        <v/>
      </c>
      <c r="E97" s="22" t="str">
        <f>IF(VLOOKUP(A97,'DB（シナリオ）'!$A$2:$R$217,5,FALSE)="","",VLOOKUP(A97,'DB（シナリオ）'!$A$2:$R$217,5,FALSE))</f>
        <v>高田</v>
      </c>
      <c r="F97" s="22" t="str">
        <f>IF(VLOOKUP(A97,'DB（シナリオ）'!$A$2:$R$217,6,FALSE)="","",VLOOKUP(A97,'DB（シナリオ）'!$A$2:$R$217,6,FALSE))</f>
        <v>男</v>
      </c>
      <c r="G97" s="22">
        <f>IF(VLOOKUP(A97,'DB（シナリオ）'!$A$2:$R$217,7,FALSE)="","",VLOOKUP(A97,'DB（シナリオ）'!$A$2:$R$217,7,FALSE))</f>
        <v>40</v>
      </c>
      <c r="H97" s="45" t="str">
        <f>IF(VLOOKUP(A97,'DB（シナリオ）'!$A$2:$R$217,8,FALSE)="","",VLOOKUP(A97,'DB（シナリオ）'!$A$2:$R$217,8,FALSE))</f>
        <v>在館</v>
      </c>
      <c r="I97" s="21" t="str">
        <f>IF(VLOOKUP(A97,'DB（シナリオ）'!$A$2:$R$217,9,FALSE)="","",VLOOKUP(A97,'DB（シナリオ）'!$A$2:$R$217,9,FALSE))</f>
        <v/>
      </c>
      <c r="J97" s="22" t="str">
        <f>IF(VLOOKUP(A97,'DB（シナリオ）'!$A$2:$R$217,10,FALSE)="","",VLOOKUP(A97,'DB（シナリオ）'!$A$2:$R$217,10,FALSE))</f>
        <v>社内におり、無事</v>
      </c>
      <c r="K97" s="21" t="str">
        <f>IF(VLOOKUP(A97,'DB（シナリオ）'!$A$2:$R$217,11,FALSE)="","",VLOOKUP(A97,'DB（シナリオ）'!$A$2:$R$217,11,FALSE))</f>
        <v>はまべ市</v>
      </c>
      <c r="L97" s="21" t="str">
        <f>IF(VLOOKUP(A97,'DB（シナリオ）'!$A$2:$R$217,12,FALSE)="","",VLOOKUP(A97,'DB（シナリオ）'!$A$2:$R$217,12,FALSE))</f>
        <v>東西線かぶと駅</v>
      </c>
      <c r="M97" s="21">
        <f>IF(VLOOKUP(A97,'DB（シナリオ）'!$A$2:$R$217,13,FALSE)="","",VLOOKUP(A97,'DB（シナリオ）'!$A$2:$R$217,13,FALSE))</f>
        <v>30</v>
      </c>
      <c r="N97" s="21" t="str">
        <f>IF(VLOOKUP(A97,'DB（シナリオ）'!$A$2:$R$217,15,FALSE)="","",VLOOKUP(A97,'DB（シナリオ）'!$A$2:$R$217,15,FALSE))</f>
        <v>妻、娘（14歳）</v>
      </c>
      <c r="O97" s="21" t="str">
        <f>IF(VLOOKUP(A97,'DB（シナリオ）'!$A$2:$R$217,16,FALSE)="","",VLOOKUP(A97,'DB（シナリオ）'!$A$2:$R$217,16,FALSE))</f>
        <v>全員無事</v>
      </c>
      <c r="P97" s="21" t="str">
        <f>IF(VLOOKUP(A97,'DB（シナリオ）'!$A$2:$R$217,17,FALSE)="","",VLOOKUP(A97,'DB（シナリオ）'!$A$2:$R$217,17,FALSE))</f>
        <v/>
      </c>
      <c r="Q97" s="26" t="str">
        <f>IF(VLOOKUP(A97,'DB（シナリオ）'!$A$2:$R$217,18,FALSE)="","",VLOOKUP(A97,'DB（シナリオ）'!$A$2:$R$217,18,FALSE))</f>
        <v/>
      </c>
    </row>
    <row r="98" spans="1:17" ht="56.25" customHeight="1" x14ac:dyDescent="0.2">
      <c r="A98" s="21">
        <f t="shared" si="1"/>
        <v>197</v>
      </c>
      <c r="B98" s="21" t="str">
        <f>IF(VLOOKUP(A98,'DB（シナリオ）'!$A$2:$R$217,2,FALSE)="","",VLOOKUP(A98,'DB（シナリオ）'!$A$2:$R$217,2,FALSE))</f>
        <v>営業部</v>
      </c>
      <c r="C98" s="22" t="str">
        <f>IF(VLOOKUP(A98,'DB（シナリオ）'!$A$2:$R$217,3,FALSE)="","",VLOOKUP(A98,'DB（シナリオ）'!$A$2:$R$217,3,FALSE))</f>
        <v>営業３課</v>
      </c>
      <c r="D98" s="21" t="str">
        <f>IF(VLOOKUP(A98,'DB（シナリオ）'!$A$2:$R$217,4,FALSE)="","",VLOOKUP(A98,'DB（シナリオ）'!$A$2:$R$217,4,FALSE))</f>
        <v/>
      </c>
      <c r="E98" s="22" t="str">
        <f>IF(VLOOKUP(A98,'DB（シナリオ）'!$A$2:$R$217,5,FALSE)="","",VLOOKUP(A98,'DB（シナリオ）'!$A$2:$R$217,5,FALSE))</f>
        <v>河野</v>
      </c>
      <c r="F98" s="22" t="str">
        <f>IF(VLOOKUP(A98,'DB（シナリオ）'!$A$2:$R$217,6,FALSE)="","",VLOOKUP(A98,'DB（シナリオ）'!$A$2:$R$217,6,FALSE))</f>
        <v>男</v>
      </c>
      <c r="G98" s="22">
        <f>IF(VLOOKUP(A98,'DB（シナリオ）'!$A$2:$R$217,7,FALSE)="","",VLOOKUP(A98,'DB（シナリオ）'!$A$2:$R$217,7,FALSE))</f>
        <v>40</v>
      </c>
      <c r="H98" s="45" t="s">
        <v>1689</v>
      </c>
      <c r="I98" s="21" t="str">
        <f>IF(VLOOKUP(A98,'DB（シナリオ）'!$A$2:$R$217,9,FALSE)="","",VLOOKUP(A98,'DB（シナリオ）'!$A$2:$R$217,9,FALSE))</f>
        <v/>
      </c>
      <c r="J98" s="22" t="s">
        <v>1696</v>
      </c>
      <c r="K98" s="21" t="str">
        <f>IF(VLOOKUP(A98,'DB（シナリオ）'!$A$2:$R$217,11,FALSE)="","",VLOOKUP(A98,'DB（シナリオ）'!$A$2:$R$217,11,FALSE))</f>
        <v>にしやま市</v>
      </c>
      <c r="L98" s="21" t="str">
        <f>IF(VLOOKUP(A98,'DB（シナリオ）'!$A$2:$R$217,12,FALSE)="","",VLOOKUP(A98,'DB（シナリオ）'!$A$2:$R$217,12,FALSE))</f>
        <v>東西線ばった駅</v>
      </c>
      <c r="M98" s="21">
        <f>IF(VLOOKUP(A98,'DB（シナリオ）'!$A$2:$R$217,13,FALSE)="","",VLOOKUP(A98,'DB（シナリオ）'!$A$2:$R$217,13,FALSE))</f>
        <v>25</v>
      </c>
      <c r="N98" s="21" t="str">
        <f>IF(VLOOKUP(A98,'DB（シナリオ）'!$A$2:$R$217,15,FALSE)="","",VLOOKUP(A98,'DB（シナリオ）'!$A$2:$R$217,15,FALSE))</f>
        <v>独身、一人暮らし</v>
      </c>
      <c r="O98" s="21" t="str">
        <f>IF(VLOOKUP(A98,'DB（シナリオ）'!$A$2:$R$217,16,FALSE)="","",VLOOKUP(A98,'DB（シナリオ）'!$A$2:$R$217,16,FALSE))</f>
        <v/>
      </c>
      <c r="P98" s="21" t="str">
        <f>IF(VLOOKUP(A98,'DB（シナリオ）'!$A$2:$R$217,17,FALSE)="","",VLOOKUP(A98,'DB（シナリオ）'!$A$2:$R$217,17,FALSE))</f>
        <v/>
      </c>
      <c r="Q98" s="26" t="str">
        <f>IF(VLOOKUP(A98,'DB（シナリオ）'!$A$2:$R$217,18,FALSE)="","",VLOOKUP(A98,'DB（シナリオ）'!$A$2:$R$217,18,FALSE))</f>
        <v/>
      </c>
    </row>
    <row r="99" spans="1:17" ht="56.25" customHeight="1" x14ac:dyDescent="0.2">
      <c r="A99" s="21">
        <f t="shared" si="1"/>
        <v>198</v>
      </c>
      <c r="B99" s="21" t="str">
        <f>IF(VLOOKUP(A99,'DB（シナリオ）'!$A$2:$R$217,2,FALSE)="","",VLOOKUP(A99,'DB（シナリオ）'!$A$2:$R$217,2,FALSE))</f>
        <v>営業部</v>
      </c>
      <c r="C99" s="22" t="str">
        <f>IF(VLOOKUP(A99,'DB（シナリオ）'!$A$2:$R$217,3,FALSE)="","",VLOOKUP(A99,'DB（シナリオ）'!$A$2:$R$217,3,FALSE))</f>
        <v>営業３課</v>
      </c>
      <c r="D99" s="21" t="str">
        <f>IF(VLOOKUP(A99,'DB（シナリオ）'!$A$2:$R$217,4,FALSE)="","",VLOOKUP(A99,'DB（シナリオ）'!$A$2:$R$217,4,FALSE))</f>
        <v/>
      </c>
      <c r="E99" s="22" t="str">
        <f>IF(VLOOKUP(A99,'DB（シナリオ）'!$A$2:$R$217,5,FALSE)="","",VLOOKUP(A99,'DB（シナリオ）'!$A$2:$R$217,5,FALSE))</f>
        <v>藤本</v>
      </c>
      <c r="F99" s="22" t="str">
        <f>IF(VLOOKUP(A99,'DB（シナリオ）'!$A$2:$R$217,6,FALSE)="","",VLOOKUP(A99,'DB（シナリオ）'!$A$2:$R$217,6,FALSE))</f>
        <v>男</v>
      </c>
      <c r="G99" s="22">
        <f>IF(VLOOKUP(A99,'DB（シナリオ）'!$A$2:$R$217,7,FALSE)="","",VLOOKUP(A99,'DB（シナリオ）'!$A$2:$R$217,7,FALSE))</f>
        <v>35</v>
      </c>
      <c r="H99" s="45" t="str">
        <f>IF(VLOOKUP(A99,'DB（シナリオ）'!$A$2:$R$217,8,FALSE)="","",VLOOKUP(A99,'DB（シナリオ）'!$A$2:$R$217,8,FALSE))</f>
        <v>在館</v>
      </c>
      <c r="I99" s="21" t="str">
        <f>IF(VLOOKUP(A99,'DB（シナリオ）'!$A$2:$R$217,9,FALSE)="","",VLOOKUP(A99,'DB（シナリオ）'!$A$2:$R$217,9,FALSE))</f>
        <v/>
      </c>
      <c r="J99" s="22" t="str">
        <f>IF(VLOOKUP(A99,'DB（シナリオ）'!$A$2:$R$217,10,FALSE)="","",VLOOKUP(A99,'DB（シナリオ）'!$A$2:$R$217,10,FALSE))</f>
        <v>社内におり、無事</v>
      </c>
      <c r="K99" s="21" t="str">
        <f>IF(VLOOKUP(A99,'DB（シナリオ）'!$A$2:$R$217,11,FALSE)="","",VLOOKUP(A99,'DB（シナリオ）'!$A$2:$R$217,11,FALSE))</f>
        <v>にしやま市</v>
      </c>
      <c r="L99" s="21" t="str">
        <f>IF(VLOOKUP(A99,'DB（シナリオ）'!$A$2:$R$217,12,FALSE)="","",VLOOKUP(A99,'DB（シナリオ）'!$A$2:$R$217,12,FALSE))</f>
        <v>東西線はち駅</v>
      </c>
      <c r="M99" s="21">
        <f>IF(VLOOKUP(A99,'DB（シナリオ）'!$A$2:$R$217,13,FALSE)="","",VLOOKUP(A99,'DB（シナリオ）'!$A$2:$R$217,13,FALSE))</f>
        <v>15</v>
      </c>
      <c r="N99" s="21" t="str">
        <f>IF(VLOOKUP(A99,'DB（シナリオ）'!$A$2:$R$217,15,FALSE)="","",VLOOKUP(A99,'DB（シナリオ）'!$A$2:$R$217,15,FALSE))</f>
        <v>妻（会社員）、娘(3歳、保育園通い）</v>
      </c>
      <c r="O99" s="21" t="str">
        <f>IF(VLOOKUP(A99,'DB（シナリオ）'!$A$2:$R$217,16,FALSE)="","",VLOOKUP(A99,'DB（シナリオ）'!$A$2:$R$217,16,FALSE))</f>
        <v>妻：勤務先(南北線リンゴ駅）で無事。娘：保育園と連絡できず、不明</v>
      </c>
      <c r="P99" s="21" t="str">
        <f>IF(VLOOKUP(A99,'DB（シナリオ）'!$A$2:$R$217,17,FALSE)="","",VLOOKUP(A99,'DB（シナリオ）'!$A$2:$R$217,17,FALSE))</f>
        <v/>
      </c>
      <c r="Q99" s="26" t="str">
        <f>IF(VLOOKUP(A99,'DB（シナリオ）'!$A$2:$R$217,18,FALSE)="","",VLOOKUP(A99,'DB（シナリオ）'!$A$2:$R$217,18,FALSE))</f>
        <v/>
      </c>
    </row>
    <row r="100" spans="1:17" ht="56.25" customHeight="1" x14ac:dyDescent="0.2">
      <c r="A100" s="21">
        <f t="shared" si="1"/>
        <v>199</v>
      </c>
      <c r="B100" s="21" t="str">
        <f>IF(VLOOKUP(A100,'DB（シナリオ）'!$A$2:$R$217,2,FALSE)="","",VLOOKUP(A100,'DB（シナリオ）'!$A$2:$R$217,2,FALSE))</f>
        <v>営業部</v>
      </c>
      <c r="C100" s="22" t="str">
        <f>IF(VLOOKUP(A100,'DB（シナリオ）'!$A$2:$R$217,3,FALSE)="","",VLOOKUP(A100,'DB（シナリオ）'!$A$2:$R$217,3,FALSE))</f>
        <v>営業３課</v>
      </c>
      <c r="D100" s="21" t="str">
        <f>IF(VLOOKUP(A100,'DB（シナリオ）'!$A$2:$R$217,4,FALSE)="","",VLOOKUP(A100,'DB（シナリオ）'!$A$2:$R$217,4,FALSE))</f>
        <v/>
      </c>
      <c r="E100" s="22" t="str">
        <f>IF(VLOOKUP(A100,'DB（シナリオ）'!$A$2:$R$217,5,FALSE)="","",VLOOKUP(A100,'DB（シナリオ）'!$A$2:$R$217,5,FALSE))</f>
        <v>小島</v>
      </c>
      <c r="F100" s="22" t="str">
        <f>IF(VLOOKUP(A100,'DB（シナリオ）'!$A$2:$R$217,6,FALSE)="","",VLOOKUP(A100,'DB（シナリオ）'!$A$2:$R$217,6,FALSE))</f>
        <v>女</v>
      </c>
      <c r="G100" s="22">
        <f>IF(VLOOKUP(A100,'DB（シナリオ）'!$A$2:$R$217,7,FALSE)="","",VLOOKUP(A100,'DB（シナリオ）'!$A$2:$R$217,7,FALSE))</f>
        <v>35</v>
      </c>
      <c r="H100" s="45" t="s">
        <v>1689</v>
      </c>
      <c r="I100" s="21" t="str">
        <f>IF(VLOOKUP(A100,'DB（シナリオ）'!$A$2:$R$217,9,FALSE)="","",VLOOKUP(A100,'DB（シナリオ）'!$A$2:$R$217,9,FALSE))</f>
        <v/>
      </c>
      <c r="J100" s="22" t="s">
        <v>1690</v>
      </c>
      <c r="K100" s="21" t="str">
        <f>IF(VLOOKUP(A100,'DB（シナリオ）'!$A$2:$R$217,11,FALSE)="","",VLOOKUP(A100,'DB（シナリオ）'!$A$2:$R$217,11,FALSE))</f>
        <v>ひがしの市</v>
      </c>
      <c r="L100" s="21" t="str">
        <f>IF(VLOOKUP(A100,'DB（シナリオ）'!$A$2:$R$217,12,FALSE)="","",VLOOKUP(A100,'DB（シナリオ）'!$A$2:$R$217,12,FALSE))</f>
        <v>東西線リス駅</v>
      </c>
      <c r="M100" s="21">
        <f>IF(VLOOKUP(A100,'DB（シナリオ）'!$A$2:$R$217,13,FALSE)="","",VLOOKUP(A100,'DB（シナリオ）'!$A$2:$R$217,13,FALSE))</f>
        <v>5</v>
      </c>
      <c r="N100" s="21" t="str">
        <f>IF(VLOOKUP(A100,'DB（シナリオ）'!$A$2:$R$217,15,FALSE)="","",VLOOKUP(A100,'DB（シナリオ）'!$A$2:$R$217,15,FALSE))</f>
        <v>夫、娘(8歳）</v>
      </c>
      <c r="O100" s="21" t="str">
        <f>IF(VLOOKUP(A100,'DB（シナリオ）'!$A$2:$R$217,16,FALSE)="","",VLOOKUP(A100,'DB（シナリオ）'!$A$2:$R$217,16,FALSE))</f>
        <v>全員無事</v>
      </c>
      <c r="P100" s="21" t="str">
        <f>IF(VLOOKUP(A100,'DB（シナリオ）'!$A$2:$R$217,17,FALSE)="","",VLOOKUP(A100,'DB（シナリオ）'!$A$2:$R$217,17,FALSE))</f>
        <v/>
      </c>
      <c r="Q100" s="26" t="str">
        <f>IF(VLOOKUP(A100,'DB（シナリオ）'!$A$2:$R$217,18,FALSE)="","",VLOOKUP(A100,'DB（シナリオ）'!$A$2:$R$217,18,FALSE))</f>
        <v/>
      </c>
    </row>
    <row r="101" spans="1:17" ht="56.25" customHeight="1" x14ac:dyDescent="0.2">
      <c r="A101" s="21">
        <f t="shared" si="1"/>
        <v>200</v>
      </c>
      <c r="B101" s="21" t="str">
        <f>IF(VLOOKUP(A101,'DB（シナリオ）'!$A$2:$R$217,2,FALSE)="","",VLOOKUP(A101,'DB（シナリオ）'!$A$2:$R$217,2,FALSE))</f>
        <v>営業部</v>
      </c>
      <c r="C101" s="22" t="str">
        <f>IF(VLOOKUP(A101,'DB（シナリオ）'!$A$2:$R$217,3,FALSE)="","",VLOOKUP(A101,'DB（シナリオ）'!$A$2:$R$217,3,FALSE))</f>
        <v>営業３課</v>
      </c>
      <c r="D101" s="21" t="str">
        <f>IF(VLOOKUP(A101,'DB（シナリオ）'!$A$2:$R$217,4,FALSE)="","",VLOOKUP(A101,'DB（シナリオ）'!$A$2:$R$217,4,FALSE))</f>
        <v/>
      </c>
      <c r="E101" s="22" t="str">
        <f>IF(VLOOKUP(A101,'DB（シナリオ）'!$A$2:$R$217,5,FALSE)="","",VLOOKUP(A101,'DB（シナリオ）'!$A$2:$R$217,5,FALSE))</f>
        <v>武田</v>
      </c>
      <c r="F101" s="22" t="str">
        <f>IF(VLOOKUP(A101,'DB（シナリオ）'!$A$2:$R$217,6,FALSE)="","",VLOOKUP(A101,'DB（シナリオ）'!$A$2:$R$217,6,FALSE))</f>
        <v>女</v>
      </c>
      <c r="G101" s="22">
        <f>IF(VLOOKUP(A101,'DB（シナリオ）'!$A$2:$R$217,7,FALSE)="","",VLOOKUP(A101,'DB（シナリオ）'!$A$2:$R$217,7,FALSE))</f>
        <v>38</v>
      </c>
      <c r="H101" s="45" t="s">
        <v>1689</v>
      </c>
      <c r="I101" s="21" t="str">
        <f>IF(VLOOKUP(A101,'DB（シナリオ）'!$A$2:$R$217,9,FALSE)="","",VLOOKUP(A101,'DB（シナリオ）'!$A$2:$R$217,9,FALSE))</f>
        <v/>
      </c>
      <c r="J101" s="22" t="s">
        <v>1690</v>
      </c>
      <c r="K101" s="21" t="str">
        <f>IF(VLOOKUP(A101,'DB（シナリオ）'!$A$2:$R$217,11,FALSE)="","",VLOOKUP(A101,'DB（シナリオ）'!$A$2:$R$217,11,FALSE))</f>
        <v>ひがしの市</v>
      </c>
      <c r="L101" s="21" t="str">
        <f>IF(VLOOKUP(A101,'DB（シナリオ）'!$A$2:$R$217,12,FALSE)="","",VLOOKUP(A101,'DB（シナリオ）'!$A$2:$R$217,12,FALSE))</f>
        <v>東西線クマ駅</v>
      </c>
      <c r="M101" s="21">
        <f>IF(VLOOKUP(A101,'DB（シナリオ）'!$A$2:$R$217,13,FALSE)="","",VLOOKUP(A101,'DB（シナリオ）'!$A$2:$R$217,13,FALSE))</f>
        <v>22</v>
      </c>
      <c r="N101" s="21" t="str">
        <f>IF(VLOOKUP(A101,'DB（シナリオ）'!$A$2:$R$217,15,FALSE)="","",VLOOKUP(A101,'DB（シナリオ）'!$A$2:$R$217,15,FALSE))</f>
        <v>夫、娘(10歳）</v>
      </c>
      <c r="O101" s="21" t="str">
        <f>IF(VLOOKUP(A101,'DB（シナリオ）'!$A$2:$R$217,16,FALSE)="","",VLOOKUP(A101,'DB（シナリオ）'!$A$2:$R$217,16,FALSE))</f>
        <v>全員無事</v>
      </c>
      <c r="P101" s="21" t="str">
        <f>IF(VLOOKUP(A101,'DB（シナリオ）'!$A$2:$R$217,17,FALSE)="","",VLOOKUP(A101,'DB（シナリオ）'!$A$2:$R$217,17,FALSE))</f>
        <v/>
      </c>
      <c r="Q101" s="26" t="str">
        <f>IF(VLOOKUP(A101,'DB（シナリオ）'!$A$2:$R$217,18,FALSE)="","",VLOOKUP(A101,'DB（シナリオ）'!$A$2:$R$217,18,FALSE))</f>
        <v/>
      </c>
    </row>
    <row r="102" spans="1:17" ht="56.25" customHeight="1" x14ac:dyDescent="0.2">
      <c r="A102" s="21">
        <f t="shared" si="1"/>
        <v>201</v>
      </c>
      <c r="B102" s="21" t="str">
        <f>IF(VLOOKUP(A102,'DB（シナリオ）'!$A$2:$R$217,2,FALSE)="","",VLOOKUP(A102,'DB（シナリオ）'!$A$2:$R$217,2,FALSE))</f>
        <v>営業部</v>
      </c>
      <c r="C102" s="22" t="str">
        <f>IF(VLOOKUP(A102,'DB（シナリオ）'!$A$2:$R$217,3,FALSE)="","",VLOOKUP(A102,'DB（シナリオ）'!$A$2:$R$217,3,FALSE))</f>
        <v>営業３課</v>
      </c>
      <c r="D102" s="21" t="str">
        <f>IF(VLOOKUP(A102,'DB（シナリオ）'!$A$2:$R$217,4,FALSE)="","",VLOOKUP(A102,'DB（シナリオ）'!$A$2:$R$217,4,FALSE))</f>
        <v/>
      </c>
      <c r="E102" s="22" t="str">
        <f>IF(VLOOKUP(A102,'DB（シナリオ）'!$A$2:$R$217,5,FALSE)="","",VLOOKUP(A102,'DB（シナリオ）'!$A$2:$R$217,5,FALSE))</f>
        <v>村田</v>
      </c>
      <c r="F102" s="22" t="str">
        <f>IF(VLOOKUP(A102,'DB（シナリオ）'!$A$2:$R$217,6,FALSE)="","",VLOOKUP(A102,'DB（シナリオ）'!$A$2:$R$217,6,FALSE))</f>
        <v>男</v>
      </c>
      <c r="G102" s="22">
        <f>IF(VLOOKUP(A102,'DB（シナリオ）'!$A$2:$R$217,7,FALSE)="","",VLOOKUP(A102,'DB（シナリオ）'!$A$2:$R$217,7,FALSE))</f>
        <v>37</v>
      </c>
      <c r="H102" s="45" t="s">
        <v>1689</v>
      </c>
      <c r="I102" s="21" t="str">
        <f>IF(VLOOKUP(A102,'DB（シナリオ）'!$A$2:$R$217,9,FALSE)="","",VLOOKUP(A102,'DB（シナリオ）'!$A$2:$R$217,9,FALSE))</f>
        <v/>
      </c>
      <c r="J102" s="22" t="s">
        <v>1692</v>
      </c>
      <c r="K102" s="21" t="str">
        <f>IF(VLOOKUP(A102,'DB（シナリオ）'!$A$2:$R$217,11,FALSE)="","",VLOOKUP(A102,'DB（シナリオ）'!$A$2:$R$217,11,FALSE))</f>
        <v>はまべ市</v>
      </c>
      <c r="L102" s="21" t="str">
        <f>IF(VLOOKUP(A102,'DB（シナリオ）'!$A$2:$R$217,12,FALSE)="","",VLOOKUP(A102,'DB（シナリオ）'!$A$2:$R$217,12,FALSE))</f>
        <v>南北線くじら駅</v>
      </c>
      <c r="M102" s="21">
        <f>IF(VLOOKUP(A102,'DB（シナリオ）'!$A$2:$R$217,13,FALSE)="","",VLOOKUP(A102,'DB（シナリオ）'!$A$2:$R$217,13,FALSE))</f>
        <v>20</v>
      </c>
      <c r="N102" s="21" t="str">
        <f>IF(VLOOKUP(A102,'DB（シナリオ）'!$A$2:$R$217,15,FALSE)="","",VLOOKUP(A102,'DB（シナリオ）'!$A$2:$R$217,15,FALSE))</f>
        <v>妻、息子(13歳）</v>
      </c>
      <c r="O102" s="21" t="str">
        <f>IF(VLOOKUP(A102,'DB（シナリオ）'!$A$2:$R$217,16,FALSE)="","",VLOOKUP(A102,'DB（シナリオ）'!$A$2:$R$217,16,FALSE))</f>
        <v>全員無事</v>
      </c>
      <c r="P102" s="21" t="str">
        <f>IF(VLOOKUP(A102,'DB（シナリオ）'!$A$2:$R$217,17,FALSE)="","",VLOOKUP(A102,'DB（シナリオ）'!$A$2:$R$217,17,FALSE))</f>
        <v/>
      </c>
      <c r="Q102" s="26" t="str">
        <f>IF(VLOOKUP(A102,'DB（シナリオ）'!$A$2:$R$217,18,FALSE)="","",VLOOKUP(A102,'DB（シナリオ）'!$A$2:$R$217,18,FALSE))</f>
        <v/>
      </c>
    </row>
    <row r="103" spans="1:17" ht="56.25" customHeight="1" x14ac:dyDescent="0.2">
      <c r="A103" s="21">
        <f t="shared" si="1"/>
        <v>202</v>
      </c>
      <c r="B103" s="21" t="str">
        <f>IF(VLOOKUP(A103,'DB（シナリオ）'!$A$2:$R$217,2,FALSE)="","",VLOOKUP(A103,'DB（シナリオ）'!$A$2:$R$217,2,FALSE))</f>
        <v>営業部</v>
      </c>
      <c r="C103" s="22" t="str">
        <f>IF(VLOOKUP(A103,'DB（シナリオ）'!$A$2:$R$217,3,FALSE)="","",VLOOKUP(A103,'DB（シナリオ）'!$A$2:$R$217,3,FALSE))</f>
        <v>営業３課</v>
      </c>
      <c r="D103" s="21" t="str">
        <f>IF(VLOOKUP(A103,'DB（シナリオ）'!$A$2:$R$217,4,FALSE)="","",VLOOKUP(A103,'DB（シナリオ）'!$A$2:$R$217,4,FALSE))</f>
        <v/>
      </c>
      <c r="E103" s="22" t="str">
        <f>IF(VLOOKUP(A103,'DB（シナリオ）'!$A$2:$R$217,5,FALSE)="","",VLOOKUP(A103,'DB（シナリオ）'!$A$2:$R$217,5,FALSE))</f>
        <v>上野</v>
      </c>
      <c r="F103" s="22" t="str">
        <f>IF(VLOOKUP(A103,'DB（シナリオ）'!$A$2:$R$217,6,FALSE)="","",VLOOKUP(A103,'DB（シナリオ）'!$A$2:$R$217,6,FALSE))</f>
        <v>男</v>
      </c>
      <c r="G103" s="22">
        <f>IF(VLOOKUP(A103,'DB（シナリオ）'!$A$2:$R$217,7,FALSE)="","",VLOOKUP(A103,'DB（シナリオ）'!$A$2:$R$217,7,FALSE))</f>
        <v>30</v>
      </c>
      <c r="H103" s="45" t="s">
        <v>1689</v>
      </c>
      <c r="I103" s="21" t="str">
        <f>IF(VLOOKUP(A103,'DB（シナリオ）'!$A$2:$R$217,9,FALSE)="","",VLOOKUP(A103,'DB（シナリオ）'!$A$2:$R$217,9,FALSE))</f>
        <v/>
      </c>
      <c r="J103" s="22" t="s">
        <v>1692</v>
      </c>
      <c r="K103" s="21" t="str">
        <f>IF(VLOOKUP(A103,'DB（シナリオ）'!$A$2:$R$217,11,FALSE)="","",VLOOKUP(A103,'DB（シナリオ）'!$A$2:$R$217,11,FALSE))</f>
        <v>はまべ市</v>
      </c>
      <c r="L103" s="21" t="str">
        <f>IF(VLOOKUP(A103,'DB（シナリオ）'!$A$2:$R$217,12,FALSE)="","",VLOOKUP(A103,'DB（シナリオ）'!$A$2:$R$217,12,FALSE))</f>
        <v>東西線かぶと駅</v>
      </c>
      <c r="M103" s="21">
        <f>IF(VLOOKUP(A103,'DB（シナリオ）'!$A$2:$R$217,13,FALSE)="","",VLOOKUP(A103,'DB（シナリオ）'!$A$2:$R$217,13,FALSE))</f>
        <v>30</v>
      </c>
      <c r="N103" s="21" t="str">
        <f>IF(VLOOKUP(A103,'DB（シナリオ）'!$A$2:$R$217,15,FALSE)="","",VLOOKUP(A103,'DB（シナリオ）'!$A$2:$R$217,15,FALSE))</f>
        <v>妻、息子(5歳）</v>
      </c>
      <c r="O103" s="21" t="str">
        <f>IF(VLOOKUP(A103,'DB（シナリオ）'!$A$2:$R$217,16,FALSE)="","",VLOOKUP(A103,'DB（シナリオ）'!$A$2:$R$217,16,FALSE))</f>
        <v>全員無事</v>
      </c>
      <c r="P103" s="21" t="str">
        <f>IF(VLOOKUP(A103,'DB（シナリオ）'!$A$2:$R$217,17,FALSE)="","",VLOOKUP(A103,'DB（シナリオ）'!$A$2:$R$217,17,FALSE))</f>
        <v/>
      </c>
      <c r="Q103" s="26" t="str">
        <f>IF(VLOOKUP(A103,'DB（シナリオ）'!$A$2:$R$217,18,FALSE)="","",VLOOKUP(A103,'DB（シナリオ）'!$A$2:$R$217,18,FALSE))</f>
        <v/>
      </c>
    </row>
    <row r="104" spans="1:17" ht="56.25" customHeight="1" x14ac:dyDescent="0.2">
      <c r="A104" s="21">
        <f t="shared" si="1"/>
        <v>203</v>
      </c>
      <c r="B104" s="21" t="str">
        <f>IF(VLOOKUP(A104,'DB（シナリオ）'!$A$2:$R$217,2,FALSE)="","",VLOOKUP(A104,'DB（シナリオ）'!$A$2:$R$217,2,FALSE))</f>
        <v>営業部</v>
      </c>
      <c r="C104" s="22" t="str">
        <f>IF(VLOOKUP(A104,'DB（シナリオ）'!$A$2:$R$217,3,FALSE)="","",VLOOKUP(A104,'DB（シナリオ）'!$A$2:$R$217,3,FALSE))</f>
        <v>営業３課</v>
      </c>
      <c r="D104" s="21" t="str">
        <f>IF(VLOOKUP(A104,'DB（シナリオ）'!$A$2:$R$217,4,FALSE)="","",VLOOKUP(A104,'DB（シナリオ）'!$A$2:$R$217,4,FALSE))</f>
        <v/>
      </c>
      <c r="E104" s="22" t="str">
        <f>IF(VLOOKUP(A104,'DB（シナリオ）'!$A$2:$R$217,5,FALSE)="","",VLOOKUP(A104,'DB（シナリオ）'!$A$2:$R$217,5,FALSE))</f>
        <v>杉山</v>
      </c>
      <c r="F104" s="22" t="str">
        <f>IF(VLOOKUP(A104,'DB（シナリオ）'!$A$2:$R$217,6,FALSE)="","",VLOOKUP(A104,'DB（シナリオ）'!$A$2:$R$217,6,FALSE))</f>
        <v>男</v>
      </c>
      <c r="G104" s="22">
        <f>IF(VLOOKUP(A104,'DB（シナリオ）'!$A$2:$R$217,7,FALSE)="","",VLOOKUP(A104,'DB（シナリオ）'!$A$2:$R$217,7,FALSE))</f>
        <v>29</v>
      </c>
      <c r="H104" s="45" t="s">
        <v>1689</v>
      </c>
      <c r="I104" s="21" t="str">
        <f>IF(VLOOKUP(A104,'DB（シナリオ）'!$A$2:$R$217,9,FALSE)="","",VLOOKUP(A104,'DB（シナリオ）'!$A$2:$R$217,9,FALSE))</f>
        <v/>
      </c>
      <c r="J104" s="22" t="s">
        <v>1690</v>
      </c>
      <c r="K104" s="21" t="str">
        <f>IF(VLOOKUP(A104,'DB（シナリオ）'!$A$2:$R$217,11,FALSE)="","",VLOOKUP(A104,'DB（シナリオ）'!$A$2:$R$217,11,FALSE))</f>
        <v>ひがしの市</v>
      </c>
      <c r="L104" s="21" t="str">
        <f>IF(VLOOKUP(A104,'DB（シナリオ）'!$A$2:$R$217,12,FALSE)="","",VLOOKUP(A104,'DB（シナリオ）'!$A$2:$R$217,12,FALSE))</f>
        <v>南北線リンゴ駅</v>
      </c>
      <c r="M104" s="21">
        <f>IF(VLOOKUP(A104,'DB（シナリオ）'!$A$2:$R$217,13,FALSE)="","",VLOOKUP(A104,'DB（シナリオ）'!$A$2:$R$217,13,FALSE))</f>
        <v>12</v>
      </c>
      <c r="N104" s="21" t="str">
        <f>IF(VLOOKUP(A104,'DB（シナリオ）'!$A$2:$R$217,15,FALSE)="","",VLOOKUP(A104,'DB（シナリオ）'!$A$2:$R$217,15,FALSE))</f>
        <v>妻</v>
      </c>
      <c r="O104" s="21" t="str">
        <f>IF(VLOOKUP(A104,'DB（シナリオ）'!$A$2:$R$217,16,FALSE)="","",VLOOKUP(A104,'DB（シナリオ）'!$A$2:$R$217,16,FALSE))</f>
        <v>無事</v>
      </c>
      <c r="P104" s="21" t="str">
        <f>IF(VLOOKUP(A104,'DB（シナリオ）'!$A$2:$R$217,17,FALSE)="","",VLOOKUP(A104,'DB（シナリオ）'!$A$2:$R$217,17,FALSE))</f>
        <v/>
      </c>
      <c r="Q104" s="26" t="str">
        <f>IF(VLOOKUP(A104,'DB（シナリオ）'!$A$2:$R$217,18,FALSE)="","",VLOOKUP(A104,'DB（シナリオ）'!$A$2:$R$217,18,FALSE))</f>
        <v/>
      </c>
    </row>
    <row r="105" spans="1:17" ht="56.25" customHeight="1" x14ac:dyDescent="0.2">
      <c r="A105" s="21">
        <f t="shared" si="1"/>
        <v>204</v>
      </c>
      <c r="B105" s="21" t="str">
        <f>IF(VLOOKUP(A105,'DB（シナリオ）'!$A$2:$R$217,2,FALSE)="","",VLOOKUP(A105,'DB（シナリオ）'!$A$2:$R$217,2,FALSE))</f>
        <v>営業部</v>
      </c>
      <c r="C105" s="22" t="str">
        <f>IF(VLOOKUP(A105,'DB（シナリオ）'!$A$2:$R$217,3,FALSE)="","",VLOOKUP(A105,'DB（シナリオ）'!$A$2:$R$217,3,FALSE))</f>
        <v>営業３課</v>
      </c>
      <c r="D105" s="21" t="str">
        <f>IF(VLOOKUP(A105,'DB（シナリオ）'!$A$2:$R$217,4,FALSE)="","",VLOOKUP(A105,'DB（シナリオ）'!$A$2:$R$217,4,FALSE))</f>
        <v/>
      </c>
      <c r="E105" s="22" t="str">
        <f>IF(VLOOKUP(A105,'DB（シナリオ）'!$A$2:$R$217,5,FALSE)="","",VLOOKUP(A105,'DB（シナリオ）'!$A$2:$R$217,5,FALSE))</f>
        <v>増田</v>
      </c>
      <c r="F105" s="22" t="str">
        <f>IF(VLOOKUP(A105,'DB（シナリオ）'!$A$2:$R$217,6,FALSE)="","",VLOOKUP(A105,'DB（シナリオ）'!$A$2:$R$217,6,FALSE))</f>
        <v>男</v>
      </c>
      <c r="G105" s="22">
        <f>IF(VLOOKUP(A105,'DB（シナリオ）'!$A$2:$R$217,7,FALSE)="","",VLOOKUP(A105,'DB（シナリオ）'!$A$2:$R$217,7,FALSE))</f>
        <v>29</v>
      </c>
      <c r="H105" s="45" t="s">
        <v>1689</v>
      </c>
      <c r="I105" s="21" t="str">
        <f>IF(VLOOKUP(A105,'DB（シナリオ）'!$A$2:$R$217,9,FALSE)="","",VLOOKUP(A105,'DB（シナリオ）'!$A$2:$R$217,9,FALSE))</f>
        <v/>
      </c>
      <c r="J105" s="22" t="s">
        <v>1692</v>
      </c>
      <c r="K105" s="21" t="str">
        <f>IF(VLOOKUP(A105,'DB（シナリオ）'!$A$2:$R$217,11,FALSE)="","",VLOOKUP(A105,'DB（シナリオ）'!$A$2:$R$217,11,FALSE))</f>
        <v>はまべ市</v>
      </c>
      <c r="L105" s="21" t="str">
        <f>IF(VLOOKUP(A105,'DB（シナリオ）'!$A$2:$R$217,12,FALSE)="","",VLOOKUP(A105,'DB（シナリオ）'!$A$2:$R$217,12,FALSE))</f>
        <v>東西線かぶと駅</v>
      </c>
      <c r="M105" s="21">
        <f>IF(VLOOKUP(A105,'DB（シナリオ）'!$A$2:$R$217,13,FALSE)="","",VLOOKUP(A105,'DB（シナリオ）'!$A$2:$R$217,13,FALSE))</f>
        <v>30</v>
      </c>
      <c r="N105" s="21" t="str">
        <f>IF(VLOOKUP(A105,'DB（シナリオ）'!$A$2:$R$217,15,FALSE)="","",VLOOKUP(A105,'DB（シナリオ）'!$A$2:$R$217,15,FALSE))</f>
        <v>独身、一人暮らし</v>
      </c>
      <c r="O105" s="21" t="str">
        <f>IF(VLOOKUP(A105,'DB（シナリオ）'!$A$2:$R$217,16,FALSE)="","",VLOOKUP(A105,'DB（シナリオ）'!$A$2:$R$217,16,FALSE))</f>
        <v/>
      </c>
      <c r="P105" s="21" t="str">
        <f>IF(VLOOKUP(A105,'DB（シナリオ）'!$A$2:$R$217,17,FALSE)="","",VLOOKUP(A105,'DB（シナリオ）'!$A$2:$R$217,17,FALSE))</f>
        <v/>
      </c>
      <c r="Q105" s="26" t="str">
        <f>IF(VLOOKUP(A105,'DB（シナリオ）'!$A$2:$R$217,18,FALSE)="","",VLOOKUP(A105,'DB（シナリオ）'!$A$2:$R$217,18,FALSE))</f>
        <v/>
      </c>
    </row>
    <row r="106" spans="1:17" ht="56.25" customHeight="1" x14ac:dyDescent="0.2">
      <c r="A106" s="21">
        <f t="shared" si="1"/>
        <v>205</v>
      </c>
      <c r="B106" s="21" t="str">
        <f>IF(VLOOKUP(A106,'DB（シナリオ）'!$A$2:$R$217,2,FALSE)="","",VLOOKUP(A106,'DB（シナリオ）'!$A$2:$R$217,2,FALSE))</f>
        <v>営業部</v>
      </c>
      <c r="C106" s="22" t="str">
        <f>IF(VLOOKUP(A106,'DB（シナリオ）'!$A$2:$R$217,3,FALSE)="","",VLOOKUP(A106,'DB（シナリオ）'!$A$2:$R$217,3,FALSE))</f>
        <v>営業３課</v>
      </c>
      <c r="D106" s="21" t="str">
        <f>IF(VLOOKUP(A106,'DB（シナリオ）'!$A$2:$R$217,4,FALSE)="","",VLOOKUP(A106,'DB（シナリオ）'!$A$2:$R$217,4,FALSE))</f>
        <v/>
      </c>
      <c r="E106" s="22" t="str">
        <f>IF(VLOOKUP(A106,'DB（シナリオ）'!$A$2:$R$217,5,FALSE)="","",VLOOKUP(A106,'DB（シナリオ）'!$A$2:$R$217,5,FALSE))</f>
        <v>菅原</v>
      </c>
      <c r="F106" s="22" t="str">
        <f>IF(VLOOKUP(A106,'DB（シナリオ）'!$A$2:$R$217,6,FALSE)="","",VLOOKUP(A106,'DB（シナリオ）'!$A$2:$R$217,6,FALSE))</f>
        <v>女</v>
      </c>
      <c r="G106" s="22">
        <f>IF(VLOOKUP(A106,'DB（シナリオ）'!$A$2:$R$217,7,FALSE)="","",VLOOKUP(A106,'DB（シナリオ）'!$A$2:$R$217,7,FALSE))</f>
        <v>28</v>
      </c>
      <c r="H106" s="45" t="s">
        <v>1689</v>
      </c>
      <c r="I106" s="21" t="str">
        <f>IF(VLOOKUP(A106,'DB（シナリオ）'!$A$2:$R$217,9,FALSE)="","",VLOOKUP(A106,'DB（シナリオ）'!$A$2:$R$217,9,FALSE))</f>
        <v/>
      </c>
      <c r="J106" s="22" t="s">
        <v>1690</v>
      </c>
      <c r="K106" s="21" t="str">
        <f>IF(VLOOKUP(A106,'DB（シナリオ）'!$A$2:$R$217,11,FALSE)="","",VLOOKUP(A106,'DB（シナリオ）'!$A$2:$R$217,11,FALSE))</f>
        <v>ひがしの市</v>
      </c>
      <c r="L106" s="21" t="str">
        <f>IF(VLOOKUP(A106,'DB（シナリオ）'!$A$2:$R$217,12,FALSE)="","",VLOOKUP(A106,'DB（シナリオ）'!$A$2:$R$217,12,FALSE))</f>
        <v>東西線リス駅</v>
      </c>
      <c r="M106" s="21">
        <f>IF(VLOOKUP(A106,'DB（シナリオ）'!$A$2:$R$217,13,FALSE)="","",VLOOKUP(A106,'DB（シナリオ）'!$A$2:$R$217,13,FALSE))</f>
        <v>5</v>
      </c>
      <c r="N106" s="21" t="str">
        <f>IF(VLOOKUP(A106,'DB（シナリオ）'!$A$2:$R$217,15,FALSE)="","",VLOOKUP(A106,'DB（シナリオ）'!$A$2:$R$217,15,FALSE))</f>
        <v>独身、一人暮らし</v>
      </c>
      <c r="O106" s="21" t="str">
        <f>IF(VLOOKUP(A106,'DB（シナリオ）'!$A$2:$R$217,16,FALSE)="","",VLOOKUP(A106,'DB（シナリオ）'!$A$2:$R$217,16,FALSE))</f>
        <v/>
      </c>
      <c r="P106" s="21" t="str">
        <f>IF(VLOOKUP(A106,'DB（シナリオ）'!$A$2:$R$217,17,FALSE)="","",VLOOKUP(A106,'DB（シナリオ）'!$A$2:$R$217,17,FALSE))</f>
        <v/>
      </c>
      <c r="Q106" s="26" t="str">
        <f>IF(VLOOKUP(A106,'DB（シナリオ）'!$A$2:$R$217,18,FALSE)="","",VLOOKUP(A106,'DB（シナリオ）'!$A$2:$R$217,18,FALSE))</f>
        <v/>
      </c>
    </row>
    <row r="107" spans="1:17" ht="56.25" customHeight="1" x14ac:dyDescent="0.2">
      <c r="A107" s="21">
        <f t="shared" si="1"/>
        <v>206</v>
      </c>
      <c r="B107" s="21" t="str">
        <f>IF(VLOOKUP(A107,'DB（シナリオ）'!$A$2:$R$217,2,FALSE)="","",VLOOKUP(A107,'DB（シナリオ）'!$A$2:$R$217,2,FALSE))</f>
        <v>営業部</v>
      </c>
      <c r="C107" s="22" t="str">
        <f>IF(VLOOKUP(A107,'DB（シナリオ）'!$A$2:$R$217,3,FALSE)="","",VLOOKUP(A107,'DB（シナリオ）'!$A$2:$R$217,3,FALSE))</f>
        <v>営業３課</v>
      </c>
      <c r="D107" s="21" t="str">
        <f>IF(VLOOKUP(A107,'DB（シナリオ）'!$A$2:$R$217,4,FALSE)="","",VLOOKUP(A107,'DB（シナリオ）'!$A$2:$R$217,4,FALSE))</f>
        <v/>
      </c>
      <c r="E107" s="22" t="str">
        <f>IF(VLOOKUP(A107,'DB（シナリオ）'!$A$2:$R$217,5,FALSE)="","",VLOOKUP(A107,'DB（シナリオ）'!$A$2:$R$217,5,FALSE))</f>
        <v>平野</v>
      </c>
      <c r="F107" s="22" t="str">
        <f>IF(VLOOKUP(A107,'DB（シナリオ）'!$A$2:$R$217,6,FALSE)="","",VLOOKUP(A107,'DB（シナリオ）'!$A$2:$R$217,6,FALSE))</f>
        <v>女</v>
      </c>
      <c r="G107" s="22">
        <f>IF(VLOOKUP(A107,'DB（シナリオ）'!$A$2:$R$217,7,FALSE)="","",VLOOKUP(A107,'DB（シナリオ）'!$A$2:$R$217,7,FALSE))</f>
        <v>28</v>
      </c>
      <c r="H107" s="45" t="str">
        <f>IF(VLOOKUP(A107,'DB（シナリオ）'!$A$2:$R$217,8,FALSE)="","",VLOOKUP(A107,'DB（シナリオ）'!$A$2:$R$217,8,FALSE))</f>
        <v>外出中</v>
      </c>
      <c r="I107" s="21" t="str">
        <f>IF(VLOOKUP(A107,'DB（シナリオ）'!$A$2:$R$217,9,FALSE)="","",VLOOKUP(A107,'DB（シナリオ）'!$A$2:$R$217,9,FALSE))</f>
        <v/>
      </c>
      <c r="J107" s="22" t="str">
        <f>IF(VLOOKUP(A107,'DB（シナリオ）'!$A$2:$R$217,10,FALSE)="","",VLOOKUP(A107,'DB（シナリオ）'!$A$2:$R$217,10,FALSE))</f>
        <v>外出先で被災、無事</v>
      </c>
      <c r="K107" s="21" t="str">
        <f>IF(VLOOKUP(A107,'DB（シナリオ）'!$A$2:$R$217,11,FALSE)="","",VLOOKUP(A107,'DB（シナリオ）'!$A$2:$R$217,11,FALSE))</f>
        <v>はまべ市</v>
      </c>
      <c r="L107" s="21" t="str">
        <f>IF(VLOOKUP(A107,'DB（シナリオ）'!$A$2:$R$217,12,FALSE)="","",VLOOKUP(A107,'DB（シナリオ）'!$A$2:$R$217,12,FALSE))</f>
        <v>南北線くじら駅</v>
      </c>
      <c r="M107" s="21">
        <f>IF(VLOOKUP(A107,'DB（シナリオ）'!$A$2:$R$217,13,FALSE)="","",VLOOKUP(A107,'DB（シナリオ）'!$A$2:$R$217,13,FALSE))</f>
        <v>20</v>
      </c>
      <c r="N107" s="21" t="str">
        <f>IF(VLOOKUP(A107,'DB（シナリオ）'!$A$2:$R$217,15,FALSE)="","",VLOOKUP(A107,'DB（シナリオ）'!$A$2:$R$217,15,FALSE))</f>
        <v>独身、一人暮らし</v>
      </c>
      <c r="O107" s="21" t="str">
        <f>IF(VLOOKUP(A107,'DB（シナリオ）'!$A$2:$R$217,16,FALSE)="","",VLOOKUP(A107,'DB（シナリオ）'!$A$2:$R$217,16,FALSE))</f>
        <v/>
      </c>
      <c r="P107" s="21" t="str">
        <f>IF(VLOOKUP(A107,'DB（シナリオ）'!$A$2:$R$217,17,FALSE)="","",VLOOKUP(A107,'DB（シナリオ）'!$A$2:$R$217,17,FALSE))</f>
        <v/>
      </c>
      <c r="Q107" s="26" t="str">
        <f>IF(VLOOKUP(A107,'DB（シナリオ）'!$A$2:$R$217,18,FALSE)="","",VLOOKUP(A107,'DB（シナリオ）'!$A$2:$R$217,18,FALSE))</f>
        <v>社長の実娘</v>
      </c>
    </row>
    <row r="108" spans="1:17" ht="56.25" customHeight="1" x14ac:dyDescent="0.2">
      <c r="A108" s="21">
        <f t="shared" si="1"/>
        <v>207</v>
      </c>
      <c r="B108" s="21" t="str">
        <f>IF(VLOOKUP(A108,'DB（シナリオ）'!$A$2:$R$217,2,FALSE)="","",VLOOKUP(A108,'DB（シナリオ）'!$A$2:$R$217,2,FALSE))</f>
        <v>営業部</v>
      </c>
      <c r="C108" s="22" t="str">
        <f>IF(VLOOKUP(A108,'DB（シナリオ）'!$A$2:$R$217,3,FALSE)="","",VLOOKUP(A108,'DB（シナリオ）'!$A$2:$R$217,3,FALSE))</f>
        <v>営業３課</v>
      </c>
      <c r="D108" s="21" t="str">
        <f>IF(VLOOKUP(A108,'DB（シナリオ）'!$A$2:$R$217,4,FALSE)="","",VLOOKUP(A108,'DB（シナリオ）'!$A$2:$R$217,4,FALSE))</f>
        <v/>
      </c>
      <c r="E108" s="22" t="str">
        <f>IF(VLOOKUP(A108,'DB（シナリオ）'!$A$2:$R$217,5,FALSE)="","",VLOOKUP(A108,'DB（シナリオ）'!$A$2:$R$217,5,FALSE))</f>
        <v>小山</v>
      </c>
      <c r="F108" s="22" t="str">
        <f>IF(VLOOKUP(A108,'DB（シナリオ）'!$A$2:$R$217,6,FALSE)="","",VLOOKUP(A108,'DB（シナリオ）'!$A$2:$R$217,6,FALSE))</f>
        <v>女</v>
      </c>
      <c r="G108" s="22">
        <f>IF(VLOOKUP(A108,'DB（シナリオ）'!$A$2:$R$217,7,FALSE)="","",VLOOKUP(A108,'DB（シナリオ）'!$A$2:$R$217,7,FALSE))</f>
        <v>28</v>
      </c>
      <c r="H108" s="45" t="s">
        <v>1689</v>
      </c>
      <c r="I108" s="21" t="str">
        <f>IF(VLOOKUP(A108,'DB（シナリオ）'!$A$2:$R$217,9,FALSE)="","",VLOOKUP(A108,'DB（シナリオ）'!$A$2:$R$217,9,FALSE))</f>
        <v/>
      </c>
      <c r="J108" s="22" t="s">
        <v>1692</v>
      </c>
      <c r="K108" s="21" t="str">
        <f>IF(VLOOKUP(A108,'DB（シナリオ）'!$A$2:$R$217,11,FALSE)="","",VLOOKUP(A108,'DB（シナリオ）'!$A$2:$R$217,11,FALSE))</f>
        <v>はまべ市</v>
      </c>
      <c r="L108" s="21" t="str">
        <f>IF(VLOOKUP(A108,'DB（シナリオ）'!$A$2:$R$217,12,FALSE)="","",VLOOKUP(A108,'DB（シナリオ）'!$A$2:$R$217,12,FALSE))</f>
        <v>東西線かぶと駅</v>
      </c>
      <c r="M108" s="21">
        <f>IF(VLOOKUP(A108,'DB（シナリオ）'!$A$2:$R$217,13,FALSE)="","",VLOOKUP(A108,'DB（シナリオ）'!$A$2:$R$217,13,FALSE))</f>
        <v>30</v>
      </c>
      <c r="N108" s="21" t="str">
        <f>IF(VLOOKUP(A108,'DB（シナリオ）'!$A$2:$R$217,15,FALSE)="","",VLOOKUP(A108,'DB（シナリオ）'!$A$2:$R$217,15,FALSE))</f>
        <v>夫</v>
      </c>
      <c r="O108" s="21" t="str">
        <f>IF(VLOOKUP(A108,'DB（シナリオ）'!$A$2:$R$217,16,FALSE)="","",VLOOKUP(A108,'DB（シナリオ）'!$A$2:$R$217,16,FALSE))</f>
        <v>無事</v>
      </c>
      <c r="P108" s="21" t="str">
        <f>IF(VLOOKUP(A108,'DB（シナリオ）'!$A$2:$R$217,17,FALSE)="","",VLOOKUP(A108,'DB（シナリオ）'!$A$2:$R$217,17,FALSE))</f>
        <v/>
      </c>
      <c r="Q108" s="26" t="str">
        <f>IF(VLOOKUP(A108,'DB（シナリオ）'!$A$2:$R$217,18,FALSE)="","",VLOOKUP(A108,'DB（シナリオ）'!$A$2:$R$217,18,FALSE))</f>
        <v/>
      </c>
    </row>
    <row r="109" spans="1:17" ht="56.25" customHeight="1" x14ac:dyDescent="0.2">
      <c r="A109" s="21">
        <f t="shared" si="1"/>
        <v>208</v>
      </c>
      <c r="B109" s="21" t="str">
        <f>IF(VLOOKUP(A109,'DB（シナリオ）'!$A$2:$R$217,2,FALSE)="","",VLOOKUP(A109,'DB（シナリオ）'!$A$2:$R$217,2,FALSE))</f>
        <v>営業部</v>
      </c>
      <c r="C109" s="22" t="str">
        <f>IF(VLOOKUP(A109,'DB（シナリオ）'!$A$2:$R$217,3,FALSE)="","",VLOOKUP(A109,'DB（シナリオ）'!$A$2:$R$217,3,FALSE))</f>
        <v>営業３課</v>
      </c>
      <c r="D109" s="21" t="str">
        <f>IF(VLOOKUP(A109,'DB（シナリオ）'!$A$2:$R$217,4,FALSE)="","",VLOOKUP(A109,'DB（シナリオ）'!$A$2:$R$217,4,FALSE))</f>
        <v/>
      </c>
      <c r="E109" s="22" t="str">
        <f>IF(VLOOKUP(A109,'DB（シナリオ）'!$A$2:$R$217,5,FALSE)="","",VLOOKUP(A109,'DB（シナリオ）'!$A$2:$R$217,5,FALSE))</f>
        <v>大塚</v>
      </c>
      <c r="F109" s="22" t="str">
        <f>IF(VLOOKUP(A109,'DB（シナリオ）'!$A$2:$R$217,6,FALSE)="","",VLOOKUP(A109,'DB（シナリオ）'!$A$2:$R$217,6,FALSE))</f>
        <v>女</v>
      </c>
      <c r="G109" s="22">
        <f>IF(VLOOKUP(A109,'DB（シナリオ）'!$A$2:$R$217,7,FALSE)="","",VLOOKUP(A109,'DB（シナリオ）'!$A$2:$R$217,7,FALSE))</f>
        <v>38</v>
      </c>
      <c r="H109" s="45" t="s">
        <v>1689</v>
      </c>
      <c r="I109" s="21" t="str">
        <f>IF(VLOOKUP(A109,'DB（シナリオ）'!$A$2:$R$217,9,FALSE)="","",VLOOKUP(A109,'DB（シナリオ）'!$A$2:$R$217,9,FALSE))</f>
        <v/>
      </c>
      <c r="J109" s="22" t="s">
        <v>1692</v>
      </c>
      <c r="K109" s="21" t="str">
        <f>IF(VLOOKUP(A109,'DB（シナリオ）'!$A$2:$R$217,11,FALSE)="","",VLOOKUP(A109,'DB（シナリオ）'!$A$2:$R$217,11,FALSE))</f>
        <v>はまべ市</v>
      </c>
      <c r="L109" s="21" t="str">
        <f>IF(VLOOKUP(A109,'DB（シナリオ）'!$A$2:$R$217,12,FALSE)="","",VLOOKUP(A109,'DB（シナリオ）'!$A$2:$R$217,12,FALSE))</f>
        <v>南北線しゃち駅</v>
      </c>
      <c r="M109" s="21">
        <f>IF(VLOOKUP(A109,'DB（シナリオ）'!$A$2:$R$217,13,FALSE)="","",VLOOKUP(A109,'DB（シナリオ）'!$A$2:$R$217,13,FALSE))</f>
        <v>18</v>
      </c>
      <c r="N109" s="21" t="str">
        <f>IF(VLOOKUP(A109,'DB（シナリオ）'!$A$2:$R$217,15,FALSE)="","",VLOOKUP(A109,'DB（シナリオ）'!$A$2:$R$217,15,FALSE))</f>
        <v>夫、息子(13歳）</v>
      </c>
      <c r="O109" s="21" t="str">
        <f>IF(VLOOKUP(A109,'DB（シナリオ）'!$A$2:$R$217,16,FALSE)="","",VLOOKUP(A109,'DB（シナリオ）'!$A$2:$R$217,16,FALSE))</f>
        <v>全員無事</v>
      </c>
      <c r="P109" s="21" t="str">
        <f>IF(VLOOKUP(A109,'DB（シナリオ）'!$A$2:$R$217,17,FALSE)="","",VLOOKUP(A109,'DB（シナリオ）'!$A$2:$R$217,17,FALSE))</f>
        <v/>
      </c>
      <c r="Q109" s="26" t="str">
        <f>IF(VLOOKUP(A109,'DB（シナリオ）'!$A$2:$R$217,18,FALSE)="","",VLOOKUP(A109,'DB（シナリオ）'!$A$2:$R$217,18,FALSE))</f>
        <v/>
      </c>
    </row>
    <row r="110" spans="1:17" ht="56.25" customHeight="1" x14ac:dyDescent="0.2">
      <c r="A110" s="21">
        <f t="shared" si="1"/>
        <v>209</v>
      </c>
      <c r="B110" s="21" t="str">
        <f>IF(VLOOKUP(A110,'DB（シナリオ）'!$A$2:$R$217,2,FALSE)="","",VLOOKUP(A110,'DB（シナリオ）'!$A$2:$R$217,2,FALSE))</f>
        <v>営業部</v>
      </c>
      <c r="C110" s="22" t="str">
        <f>IF(VLOOKUP(A110,'DB（シナリオ）'!$A$2:$R$217,3,FALSE)="","",VLOOKUP(A110,'DB（シナリオ）'!$A$2:$R$217,3,FALSE))</f>
        <v>営業３課</v>
      </c>
      <c r="D110" s="21" t="str">
        <f>IF(VLOOKUP(A110,'DB（シナリオ）'!$A$2:$R$217,4,FALSE)="","",VLOOKUP(A110,'DB（シナリオ）'!$A$2:$R$217,4,FALSE))</f>
        <v/>
      </c>
      <c r="E110" s="22" t="str">
        <f>IF(VLOOKUP(A110,'DB（シナリオ）'!$A$2:$R$217,5,FALSE)="","",VLOOKUP(A110,'DB（シナリオ）'!$A$2:$R$217,5,FALSE))</f>
        <v>久保</v>
      </c>
      <c r="F110" s="22" t="str">
        <f>IF(VLOOKUP(A110,'DB（シナリオ）'!$A$2:$R$217,6,FALSE)="","",VLOOKUP(A110,'DB（シナリオ）'!$A$2:$R$217,6,FALSE))</f>
        <v>女</v>
      </c>
      <c r="G110" s="22">
        <f>IF(VLOOKUP(A110,'DB（シナリオ）'!$A$2:$R$217,7,FALSE)="","",VLOOKUP(A110,'DB（シナリオ）'!$A$2:$R$217,7,FALSE))</f>
        <v>35</v>
      </c>
      <c r="H110" s="45" t="s">
        <v>1689</v>
      </c>
      <c r="I110" s="21" t="str">
        <f>IF(VLOOKUP(A110,'DB（シナリオ）'!$A$2:$R$217,9,FALSE)="","",VLOOKUP(A110,'DB（シナリオ）'!$A$2:$R$217,9,FALSE))</f>
        <v/>
      </c>
      <c r="J110" s="22" t="s">
        <v>1692</v>
      </c>
      <c r="K110" s="21" t="str">
        <f>IF(VLOOKUP(A110,'DB（シナリオ）'!$A$2:$R$217,11,FALSE)="","",VLOOKUP(A110,'DB（シナリオ）'!$A$2:$R$217,11,FALSE))</f>
        <v>はまべ市</v>
      </c>
      <c r="L110" s="21" t="str">
        <f>IF(VLOOKUP(A110,'DB（シナリオ）'!$A$2:$R$217,12,FALSE)="","",VLOOKUP(A110,'DB（シナリオ）'!$A$2:$R$217,12,FALSE))</f>
        <v>南北線くじら駅</v>
      </c>
      <c r="M110" s="21">
        <f>IF(VLOOKUP(A110,'DB（シナリオ）'!$A$2:$R$217,13,FALSE)="","",VLOOKUP(A110,'DB（シナリオ）'!$A$2:$R$217,13,FALSE))</f>
        <v>20</v>
      </c>
      <c r="N110" s="21" t="str">
        <f>IF(VLOOKUP(A110,'DB（シナリオ）'!$A$2:$R$217,15,FALSE)="","",VLOOKUP(A110,'DB（シナリオ）'!$A$2:$R$217,15,FALSE))</f>
        <v>夫、娘(13歳）</v>
      </c>
      <c r="O110" s="21" t="str">
        <f>IF(VLOOKUP(A110,'DB（シナリオ）'!$A$2:$R$217,16,FALSE)="","",VLOOKUP(A110,'DB（シナリオ）'!$A$2:$R$217,16,FALSE))</f>
        <v>全員無事</v>
      </c>
      <c r="P110" s="21" t="str">
        <f>IF(VLOOKUP(A110,'DB（シナリオ）'!$A$2:$R$217,17,FALSE)="","",VLOOKUP(A110,'DB（シナリオ）'!$A$2:$R$217,17,FALSE))</f>
        <v/>
      </c>
      <c r="Q110" s="26" t="str">
        <f>IF(VLOOKUP(A110,'DB（シナリオ）'!$A$2:$R$217,18,FALSE)="","",VLOOKUP(A110,'DB（シナリオ）'!$A$2:$R$217,18,FALSE))</f>
        <v/>
      </c>
    </row>
    <row r="111" spans="1:17" ht="56.25" customHeight="1" x14ac:dyDescent="0.2">
      <c r="A111" s="21">
        <f t="shared" si="1"/>
        <v>210</v>
      </c>
      <c r="B111" s="21" t="str">
        <f>IF(VLOOKUP(A111,'DB（シナリオ）'!$A$2:$R$217,2,FALSE)="","",VLOOKUP(A111,'DB（シナリオ）'!$A$2:$R$217,2,FALSE))</f>
        <v>営業部</v>
      </c>
      <c r="C111" s="22" t="str">
        <f>IF(VLOOKUP(A111,'DB（シナリオ）'!$A$2:$R$217,3,FALSE)="","",VLOOKUP(A111,'DB（シナリオ）'!$A$2:$R$217,3,FALSE))</f>
        <v>営業３課</v>
      </c>
      <c r="D111" s="21" t="str">
        <f>IF(VLOOKUP(A111,'DB（シナリオ）'!$A$2:$R$217,4,FALSE)="","",VLOOKUP(A111,'DB（シナリオ）'!$A$2:$R$217,4,FALSE))</f>
        <v>営業事務</v>
      </c>
      <c r="E111" s="22" t="str">
        <f>IF(VLOOKUP(A111,'DB（シナリオ）'!$A$2:$R$217,5,FALSE)="","",VLOOKUP(A111,'DB（シナリオ）'!$A$2:$R$217,5,FALSE))</f>
        <v>千葉</v>
      </c>
      <c r="F111" s="22" t="str">
        <f>IF(VLOOKUP(A111,'DB（シナリオ）'!$A$2:$R$217,6,FALSE)="","",VLOOKUP(A111,'DB（シナリオ）'!$A$2:$R$217,6,FALSE))</f>
        <v>女</v>
      </c>
      <c r="G111" s="22">
        <f>IF(VLOOKUP(A111,'DB（シナリオ）'!$A$2:$R$217,7,FALSE)="","",VLOOKUP(A111,'DB（シナリオ）'!$A$2:$R$217,7,FALSE))</f>
        <v>28</v>
      </c>
      <c r="H111" s="45" t="s">
        <v>1689</v>
      </c>
      <c r="I111" s="21" t="str">
        <f>IF(VLOOKUP(A111,'DB（シナリオ）'!$A$2:$R$217,9,FALSE)="","",VLOOKUP(A111,'DB（シナリオ）'!$A$2:$R$217,9,FALSE))</f>
        <v/>
      </c>
      <c r="J111" s="22" t="s">
        <v>1690</v>
      </c>
      <c r="K111" s="21" t="str">
        <f>IF(VLOOKUP(A111,'DB（シナリオ）'!$A$2:$R$217,11,FALSE)="","",VLOOKUP(A111,'DB（シナリオ）'!$A$2:$R$217,11,FALSE))</f>
        <v>にしやま市</v>
      </c>
      <c r="L111" s="21" t="str">
        <f>IF(VLOOKUP(A111,'DB（シナリオ）'!$A$2:$R$217,12,FALSE)="","",VLOOKUP(A111,'DB（シナリオ）'!$A$2:$R$217,12,FALSE))</f>
        <v>東西線てんとう駅</v>
      </c>
      <c r="M111" s="21">
        <f>IF(VLOOKUP(A111,'DB（シナリオ）'!$A$2:$R$217,13,FALSE)="","",VLOOKUP(A111,'DB（シナリオ）'!$A$2:$R$217,13,FALSE))</f>
        <v>10</v>
      </c>
      <c r="N111" s="21" t="str">
        <f>IF(VLOOKUP(A111,'DB（シナリオ）'!$A$2:$R$217,15,FALSE)="","",VLOOKUP(A111,'DB（シナリオ）'!$A$2:$R$217,15,FALSE))</f>
        <v>独身、一人暮らし</v>
      </c>
      <c r="O111" s="21" t="str">
        <f>IF(VLOOKUP(A111,'DB（シナリオ）'!$A$2:$R$217,16,FALSE)="","",VLOOKUP(A111,'DB（シナリオ）'!$A$2:$R$217,16,FALSE))</f>
        <v/>
      </c>
      <c r="P111" s="21" t="str">
        <f>IF(VLOOKUP(A111,'DB（シナリオ）'!$A$2:$R$217,17,FALSE)="","",VLOOKUP(A111,'DB（シナリオ）'!$A$2:$R$217,17,FALSE))</f>
        <v/>
      </c>
      <c r="Q111" s="26" t="str">
        <f>IF(VLOOKUP(A111,'DB（シナリオ）'!$A$2:$R$217,18,FALSE)="","",VLOOKUP(A111,'DB（シナリオ）'!$A$2:$R$217,18,FALSE))</f>
        <v/>
      </c>
    </row>
    <row r="112" spans="1:17" ht="56.25" customHeight="1" x14ac:dyDescent="0.2">
      <c r="A112" s="21">
        <f t="shared" si="1"/>
        <v>211</v>
      </c>
      <c r="B112" s="21" t="str">
        <f>IF(VLOOKUP(A112,'DB（シナリオ）'!$A$2:$R$217,2,FALSE)="","",VLOOKUP(A112,'DB（シナリオ）'!$A$2:$R$217,2,FALSE))</f>
        <v>営業部</v>
      </c>
      <c r="C112" s="22" t="str">
        <f>IF(VLOOKUP(A112,'DB（シナリオ）'!$A$2:$R$217,3,FALSE)="","",VLOOKUP(A112,'DB（シナリオ）'!$A$2:$R$217,3,FALSE))</f>
        <v>営業３課</v>
      </c>
      <c r="D112" s="21" t="str">
        <f>IF(VLOOKUP(A112,'DB（シナリオ）'!$A$2:$R$217,4,FALSE)="","",VLOOKUP(A112,'DB（シナリオ）'!$A$2:$R$217,4,FALSE))</f>
        <v>営業事務</v>
      </c>
      <c r="E112" s="22" t="str">
        <f>IF(VLOOKUP(A112,'DB（シナリオ）'!$A$2:$R$217,5,FALSE)="","",VLOOKUP(A112,'DB（シナリオ）'!$A$2:$R$217,5,FALSE))</f>
        <v>松井</v>
      </c>
      <c r="F112" s="22" t="str">
        <f>IF(VLOOKUP(A112,'DB（シナリオ）'!$A$2:$R$217,6,FALSE)="","",VLOOKUP(A112,'DB（シナリオ）'!$A$2:$R$217,6,FALSE))</f>
        <v>女</v>
      </c>
      <c r="G112" s="22">
        <f>IF(VLOOKUP(A112,'DB（シナリオ）'!$A$2:$R$217,7,FALSE)="","",VLOOKUP(A112,'DB（シナリオ）'!$A$2:$R$217,7,FALSE))</f>
        <v>25</v>
      </c>
      <c r="H112" s="45" t="s">
        <v>1689</v>
      </c>
      <c r="I112" s="21" t="str">
        <f>IF(VLOOKUP(A112,'DB（シナリオ）'!$A$2:$R$217,9,FALSE)="","",VLOOKUP(A112,'DB（シナリオ）'!$A$2:$R$217,9,FALSE))</f>
        <v/>
      </c>
      <c r="J112" s="22" t="s">
        <v>1690</v>
      </c>
      <c r="K112" s="21" t="str">
        <f>IF(VLOOKUP(A112,'DB（シナリオ）'!$A$2:$R$217,11,FALSE)="","",VLOOKUP(A112,'DB（シナリオ）'!$A$2:$R$217,11,FALSE))</f>
        <v>にしやま市</v>
      </c>
      <c r="L112" s="21" t="str">
        <f>IF(VLOOKUP(A112,'DB（シナリオ）'!$A$2:$R$217,12,FALSE)="","",VLOOKUP(A112,'DB（シナリオ）'!$A$2:$R$217,12,FALSE))</f>
        <v>東西線はち駅</v>
      </c>
      <c r="M112" s="21">
        <f>IF(VLOOKUP(A112,'DB（シナリオ）'!$A$2:$R$217,13,FALSE)="","",VLOOKUP(A112,'DB（シナリオ）'!$A$2:$R$217,13,FALSE))</f>
        <v>15</v>
      </c>
      <c r="N112" s="21" t="str">
        <f>IF(VLOOKUP(A112,'DB（シナリオ）'!$A$2:$R$217,15,FALSE)="","",VLOOKUP(A112,'DB（シナリオ）'!$A$2:$R$217,15,FALSE))</f>
        <v>独身、一人暮らし</v>
      </c>
      <c r="O112" s="21" t="str">
        <f>IF(VLOOKUP(A112,'DB（シナリオ）'!$A$2:$R$217,16,FALSE)="","",VLOOKUP(A112,'DB（シナリオ）'!$A$2:$R$217,16,FALSE))</f>
        <v/>
      </c>
      <c r="P112" s="21" t="str">
        <f>IF(VLOOKUP(A112,'DB（シナリオ）'!$A$2:$R$217,17,FALSE)="","",VLOOKUP(A112,'DB（シナリオ）'!$A$2:$R$217,17,FALSE))</f>
        <v/>
      </c>
      <c r="Q112" s="26" t="str">
        <f>IF(VLOOKUP(A112,'DB（シナリオ）'!$A$2:$R$217,18,FALSE)="","",VLOOKUP(A112,'DB（シナリオ）'!$A$2:$R$217,18,FALSE))</f>
        <v/>
      </c>
    </row>
    <row r="113" spans="1:17" ht="56.25" customHeight="1" x14ac:dyDescent="0.2">
      <c r="A113" s="21">
        <f t="shared" si="1"/>
        <v>212</v>
      </c>
      <c r="B113" s="21" t="str">
        <f>IF(VLOOKUP(A113,'DB（シナリオ）'!$A$2:$R$217,2,FALSE)="","",VLOOKUP(A113,'DB（シナリオ）'!$A$2:$R$217,2,FALSE))</f>
        <v>営業部</v>
      </c>
      <c r="C113" s="22" t="str">
        <f>IF(VLOOKUP(A113,'DB（シナリオ）'!$A$2:$R$217,3,FALSE)="","",VLOOKUP(A113,'DB（シナリオ）'!$A$2:$R$217,3,FALSE))</f>
        <v>営業３課</v>
      </c>
      <c r="D113" s="21" t="str">
        <f>IF(VLOOKUP(A113,'DB（シナリオ）'!$A$2:$R$217,4,FALSE)="","",VLOOKUP(A113,'DB（シナリオ）'!$A$2:$R$217,4,FALSE))</f>
        <v>派遣社員</v>
      </c>
      <c r="E113" s="22" t="str">
        <f>IF(VLOOKUP(A113,'DB（シナリオ）'!$A$2:$R$217,5,FALSE)="","",VLOOKUP(A113,'DB（シナリオ）'!$A$2:$R$217,5,FALSE))</f>
        <v>岩崎</v>
      </c>
      <c r="F113" s="22" t="str">
        <f>IF(VLOOKUP(A113,'DB（シナリオ）'!$A$2:$R$217,6,FALSE)="","",VLOOKUP(A113,'DB（シナリオ）'!$A$2:$R$217,6,FALSE))</f>
        <v>女</v>
      </c>
      <c r="G113" s="22">
        <f>IF(VLOOKUP(A113,'DB（シナリオ）'!$A$2:$R$217,7,FALSE)="","",VLOOKUP(A113,'DB（シナリオ）'!$A$2:$R$217,7,FALSE))</f>
        <v>30</v>
      </c>
      <c r="H113" s="45" t="s">
        <v>1689</v>
      </c>
      <c r="I113" s="21" t="str">
        <f>IF(VLOOKUP(A113,'DB（シナリオ）'!$A$2:$R$217,9,FALSE)="","",VLOOKUP(A113,'DB（シナリオ）'!$A$2:$R$217,9,FALSE))</f>
        <v/>
      </c>
      <c r="J113" s="22" t="s">
        <v>1690</v>
      </c>
      <c r="K113" s="21" t="str">
        <f>IF(VLOOKUP(A113,'DB（シナリオ）'!$A$2:$R$217,11,FALSE)="","",VLOOKUP(A113,'DB（シナリオ）'!$A$2:$R$217,11,FALSE))</f>
        <v>ひがしの市</v>
      </c>
      <c r="L113" s="21" t="str">
        <f>IF(VLOOKUP(A113,'DB（シナリオ）'!$A$2:$R$217,12,FALSE)="","",VLOOKUP(A113,'DB（シナリオ）'!$A$2:$R$217,12,FALSE))</f>
        <v>南北線メロン駅</v>
      </c>
      <c r="M113" s="21">
        <f>IF(VLOOKUP(A113,'DB（シナリオ）'!$A$2:$R$217,13,FALSE)="","",VLOOKUP(A113,'DB（シナリオ）'!$A$2:$R$217,13,FALSE))</f>
        <v>15</v>
      </c>
      <c r="N113" s="21" t="str">
        <f>IF(VLOOKUP(A113,'DB（シナリオ）'!$A$2:$R$217,15,FALSE)="","",VLOOKUP(A113,'DB（シナリオ）'!$A$2:$R$217,15,FALSE))</f>
        <v>夫</v>
      </c>
      <c r="O113" s="21" t="str">
        <f>IF(VLOOKUP(A113,'DB（シナリオ）'!$A$2:$R$217,16,FALSE)="","",VLOOKUP(A113,'DB（シナリオ）'!$A$2:$R$217,16,FALSE))</f>
        <v>無事</v>
      </c>
      <c r="P113" s="21" t="str">
        <f>IF(VLOOKUP(A113,'DB（シナリオ）'!$A$2:$R$217,17,FALSE)="","",VLOOKUP(A113,'DB（シナリオ）'!$A$2:$R$217,17,FALSE))</f>
        <v/>
      </c>
      <c r="Q113" s="26" t="str">
        <f>IF(VLOOKUP(A113,'DB（シナリオ）'!$A$2:$R$217,18,FALSE)="","",VLOOKUP(A113,'DB（シナリオ）'!$A$2:$R$217,18,FALSE))</f>
        <v/>
      </c>
    </row>
    <row r="114" spans="1:17" ht="56.25" customHeight="1" x14ac:dyDescent="0.2">
      <c r="A114" s="21">
        <f t="shared" si="1"/>
        <v>213</v>
      </c>
      <c r="B114" s="21" t="str">
        <f>IF(VLOOKUP(A114,'DB（シナリオ）'!$A$2:$R$217,2,FALSE)="","",VLOOKUP(A114,'DB（シナリオ）'!$A$2:$R$217,2,FALSE))</f>
        <v>営業部</v>
      </c>
      <c r="C114" s="22" t="str">
        <f>IF(VLOOKUP(A114,'DB（シナリオ）'!$A$2:$R$217,3,FALSE)="","",VLOOKUP(A114,'DB（シナリオ）'!$A$2:$R$217,3,FALSE))</f>
        <v>営業３課</v>
      </c>
      <c r="D114" s="21" t="str">
        <f>IF(VLOOKUP(A114,'DB（シナリオ）'!$A$2:$R$217,4,FALSE)="","",VLOOKUP(A114,'DB（シナリオ）'!$A$2:$R$217,4,FALSE))</f>
        <v>派遣社員</v>
      </c>
      <c r="E114" s="22" t="str">
        <f>IF(VLOOKUP(A114,'DB（シナリオ）'!$A$2:$R$217,5,FALSE)="","",VLOOKUP(A114,'DB（シナリオ）'!$A$2:$R$217,5,FALSE))</f>
        <v>野口</v>
      </c>
      <c r="F114" s="22" t="str">
        <f>IF(VLOOKUP(A114,'DB（シナリオ）'!$A$2:$R$217,6,FALSE)="","",VLOOKUP(A114,'DB（シナリオ）'!$A$2:$R$217,6,FALSE))</f>
        <v>女</v>
      </c>
      <c r="G114" s="22">
        <f>IF(VLOOKUP(A114,'DB（シナリオ）'!$A$2:$R$217,7,FALSE)="","",VLOOKUP(A114,'DB（シナリオ）'!$A$2:$R$217,7,FALSE))</f>
        <v>22</v>
      </c>
      <c r="H114" s="45" t="s">
        <v>1689</v>
      </c>
      <c r="I114" s="21" t="str">
        <f>IF(VLOOKUP(A114,'DB（シナリオ）'!$A$2:$R$217,9,FALSE)="","",VLOOKUP(A114,'DB（シナリオ）'!$A$2:$R$217,9,FALSE))</f>
        <v/>
      </c>
      <c r="J114" s="22" t="s">
        <v>1692</v>
      </c>
      <c r="K114" s="21" t="str">
        <f>IF(VLOOKUP(A114,'DB（シナリオ）'!$A$2:$R$217,11,FALSE)="","",VLOOKUP(A114,'DB（シナリオ）'!$A$2:$R$217,11,FALSE))</f>
        <v>にしやま市</v>
      </c>
      <c r="L114" s="21" t="str">
        <f>IF(VLOOKUP(A114,'DB（シナリオ）'!$A$2:$R$217,12,FALSE)="","",VLOOKUP(A114,'DB（シナリオ）'!$A$2:$R$217,12,FALSE))</f>
        <v>東西線かぶと駅</v>
      </c>
      <c r="M114" s="21">
        <f>IF(VLOOKUP(A114,'DB（シナリオ）'!$A$2:$R$217,13,FALSE)="","",VLOOKUP(A114,'DB（シナリオ）'!$A$2:$R$217,13,FALSE))</f>
        <v>30</v>
      </c>
      <c r="N114" s="21" t="str">
        <f>IF(VLOOKUP(A114,'DB（シナリオ）'!$A$2:$R$217,15,FALSE)="","",VLOOKUP(A114,'DB（シナリオ）'!$A$2:$R$217,15,FALSE))</f>
        <v>独身、一人暮らし</v>
      </c>
      <c r="O114" s="21" t="str">
        <f>IF(VLOOKUP(A114,'DB（シナリオ）'!$A$2:$R$217,16,FALSE)="","",VLOOKUP(A114,'DB（シナリオ）'!$A$2:$R$217,16,FALSE))</f>
        <v/>
      </c>
      <c r="P114" s="21" t="str">
        <f>IF(VLOOKUP(A114,'DB（シナリオ）'!$A$2:$R$217,17,FALSE)="","",VLOOKUP(A114,'DB（シナリオ）'!$A$2:$R$217,17,FALSE))</f>
        <v/>
      </c>
      <c r="Q114" s="26" t="str">
        <f>IF(VLOOKUP(A114,'DB（シナリオ）'!$A$2:$R$217,18,FALSE)="","",VLOOKUP(A114,'DB（シナリオ）'!$A$2:$R$217,18,FALSE))</f>
        <v/>
      </c>
    </row>
    <row r="115" spans="1:17" ht="56.25" customHeight="1" x14ac:dyDescent="0.2">
      <c r="A115" s="21">
        <f t="shared" si="1"/>
        <v>214</v>
      </c>
      <c r="B115" s="21" t="str">
        <f>IF(VLOOKUP(A115,'DB（シナリオ）'!$A$2:$R$217,2,FALSE)="","",VLOOKUP(A115,'DB（シナリオ）'!$A$2:$R$217,2,FALSE))</f>
        <v>技術部</v>
      </c>
      <c r="C115" s="22" t="str">
        <f>IF(VLOOKUP(A115,'DB（シナリオ）'!$A$2:$R$217,3,FALSE)="","",VLOOKUP(A115,'DB（シナリオ）'!$A$2:$R$217,3,FALSE))</f>
        <v/>
      </c>
      <c r="D115" s="21" t="str">
        <f>IF(VLOOKUP(A115,'DB（シナリオ）'!$A$2:$R$217,4,FALSE)="","",VLOOKUP(A115,'DB（シナリオ）'!$A$2:$R$217,4,FALSE))</f>
        <v>部長【対策本部】</v>
      </c>
      <c r="E115" s="22" t="str">
        <f>IF(VLOOKUP(A115,'DB（シナリオ）'!$A$2:$R$217,5,FALSE)="","",VLOOKUP(A115,'DB（シナリオ）'!$A$2:$R$217,5,FALSE))</f>
        <v>松尾</v>
      </c>
      <c r="F115" s="22" t="str">
        <f>IF(VLOOKUP(A115,'DB（シナリオ）'!$A$2:$R$217,6,FALSE)="","",VLOOKUP(A115,'DB（シナリオ）'!$A$2:$R$217,6,FALSE))</f>
        <v>男</v>
      </c>
      <c r="G115" s="22">
        <f>IF(VLOOKUP(A115,'DB（シナリオ）'!$A$2:$R$217,7,FALSE)="","",VLOOKUP(A115,'DB（シナリオ）'!$A$2:$R$217,7,FALSE))</f>
        <v>55</v>
      </c>
      <c r="H115" s="45" t="s">
        <v>1689</v>
      </c>
      <c r="I115" s="21" t="str">
        <f>IF(VLOOKUP(A115,'DB（シナリオ）'!$A$2:$R$217,9,FALSE)="","",VLOOKUP(A115,'DB（シナリオ）'!$A$2:$R$217,9,FALSE))</f>
        <v/>
      </c>
      <c r="J115" s="22" t="s">
        <v>1690</v>
      </c>
      <c r="K115" s="21" t="str">
        <f>IF(VLOOKUP(A115,'DB（シナリオ）'!$A$2:$R$217,11,FALSE)="","",VLOOKUP(A115,'DB（シナリオ）'!$A$2:$R$217,11,FALSE))</f>
        <v>ひがしの市</v>
      </c>
      <c r="L115" s="21" t="str">
        <f>IF(VLOOKUP(A115,'DB（シナリオ）'!$A$2:$R$217,12,FALSE)="","",VLOOKUP(A115,'DB（シナリオ）'!$A$2:$R$217,12,FALSE))</f>
        <v>南北線たい駅</v>
      </c>
      <c r="M115" s="21">
        <f>IF(VLOOKUP(A115,'DB（シナリオ）'!$A$2:$R$217,13,FALSE)="","",VLOOKUP(A115,'DB（シナリオ）'!$A$2:$R$217,13,FALSE))</f>
        <v>7</v>
      </c>
      <c r="N115" s="21" t="str">
        <f>IF(VLOOKUP(A115,'DB（シナリオ）'!$A$2:$R$217,15,FALSE)="","",VLOOKUP(A115,'DB（シナリオ）'!$A$2:$R$217,15,FALSE))</f>
        <v>妻、息子(20歳）</v>
      </c>
      <c r="O115" s="21" t="str">
        <f>IF(VLOOKUP(A115,'DB（シナリオ）'!$A$2:$R$217,16,FALSE)="","",VLOOKUP(A115,'DB（シナリオ）'!$A$2:$R$217,16,FALSE))</f>
        <v>全員無事</v>
      </c>
      <c r="P115" s="21" t="str">
        <f>IF(VLOOKUP(A115,'DB（シナリオ）'!$A$2:$R$217,17,FALSE)="","",VLOOKUP(A115,'DB（シナリオ）'!$A$2:$R$217,17,FALSE))</f>
        <v/>
      </c>
      <c r="Q115" s="26" t="str">
        <f>IF(VLOOKUP(A115,'DB（シナリオ）'!$A$2:$R$217,18,FALSE)="","",VLOOKUP(A115,'DB（シナリオ）'!$A$2:$R$217,18,FALSE))</f>
        <v/>
      </c>
    </row>
    <row r="116" spans="1:17" ht="56.25" customHeight="1" x14ac:dyDescent="0.2">
      <c r="A116" s="21">
        <f t="shared" si="1"/>
        <v>215</v>
      </c>
      <c r="B116" s="21" t="str">
        <f>IF(VLOOKUP(A116,'DB（シナリオ）'!$A$2:$R$217,2,FALSE)="","",VLOOKUP(A116,'DB（シナリオ）'!$A$2:$R$217,2,FALSE))</f>
        <v>技術部</v>
      </c>
      <c r="C116" s="22" t="str">
        <f>IF(VLOOKUP(A116,'DB（シナリオ）'!$A$2:$R$217,3,FALSE)="","",VLOOKUP(A116,'DB（シナリオ）'!$A$2:$R$217,3,FALSE))</f>
        <v>技術１課</v>
      </c>
      <c r="D116" s="21" t="str">
        <f>IF(VLOOKUP(A116,'DB（シナリオ）'!$A$2:$R$217,4,FALSE)="","",VLOOKUP(A116,'DB（シナリオ）'!$A$2:$R$217,4,FALSE))</f>
        <v>課長【対策本部】</v>
      </c>
      <c r="E116" s="22" t="str">
        <f>IF(VLOOKUP(A116,'DB（シナリオ）'!$A$2:$R$217,5,FALSE)="","",VLOOKUP(A116,'DB（シナリオ）'!$A$2:$R$217,5,FALSE))</f>
        <v>木下</v>
      </c>
      <c r="F116" s="22" t="str">
        <f>IF(VLOOKUP(A116,'DB（シナリオ）'!$A$2:$R$217,6,FALSE)="","",VLOOKUP(A116,'DB（シナリオ）'!$A$2:$R$217,6,FALSE))</f>
        <v>男</v>
      </c>
      <c r="G116" s="22">
        <f>IF(VLOOKUP(A116,'DB（シナリオ）'!$A$2:$R$217,7,FALSE)="","",VLOOKUP(A116,'DB（シナリオ）'!$A$2:$R$217,7,FALSE))</f>
        <v>50</v>
      </c>
      <c r="H116" s="45" t="s">
        <v>1689</v>
      </c>
      <c r="I116" s="21" t="str">
        <f>IF(VLOOKUP(A116,'DB（シナリオ）'!$A$2:$R$217,9,FALSE)="","",VLOOKUP(A116,'DB（シナリオ）'!$A$2:$R$217,9,FALSE))</f>
        <v/>
      </c>
      <c r="J116" s="22" t="s">
        <v>1692</v>
      </c>
      <c r="K116" s="21" t="str">
        <f>IF(VLOOKUP(A116,'DB（シナリオ）'!$A$2:$R$217,11,FALSE)="","",VLOOKUP(A116,'DB（シナリオ）'!$A$2:$R$217,11,FALSE))</f>
        <v>にしやま市</v>
      </c>
      <c r="L116" s="21" t="str">
        <f>IF(VLOOKUP(A116,'DB（シナリオ）'!$A$2:$R$217,12,FALSE)="","",VLOOKUP(A116,'DB（シナリオ）'!$A$2:$R$217,12,FALSE))</f>
        <v>東西線こおろぎ駅</v>
      </c>
      <c r="M116" s="21">
        <f>IF(VLOOKUP(A116,'DB（シナリオ）'!$A$2:$R$217,13,FALSE)="","",VLOOKUP(A116,'DB（シナリオ）'!$A$2:$R$217,13,FALSE))</f>
        <v>20</v>
      </c>
      <c r="N116" s="21" t="str">
        <f>IF(VLOOKUP(A116,'DB（シナリオ）'!$A$2:$R$217,15,FALSE)="","",VLOOKUP(A116,'DB（シナリオ）'!$A$2:$R$217,15,FALSE))</f>
        <v>妻、息子(14歳）</v>
      </c>
      <c r="O116" s="21" t="str">
        <f>IF(VLOOKUP(A116,'DB（シナリオ）'!$A$2:$R$217,16,FALSE)="","",VLOOKUP(A116,'DB（シナリオ）'!$A$2:$R$217,16,FALSE))</f>
        <v>全員無事</v>
      </c>
      <c r="P116" s="21" t="str">
        <f>IF(VLOOKUP(A116,'DB（シナリオ）'!$A$2:$R$217,17,FALSE)="","",VLOOKUP(A116,'DB（シナリオ）'!$A$2:$R$217,17,FALSE))</f>
        <v/>
      </c>
      <c r="Q116" s="26" t="str">
        <f>IF(VLOOKUP(A116,'DB（シナリオ）'!$A$2:$R$217,18,FALSE)="","",VLOOKUP(A116,'DB（シナリオ）'!$A$2:$R$217,18,FALSE))</f>
        <v/>
      </c>
    </row>
    <row r="117" spans="1:17" ht="56.25" customHeight="1" x14ac:dyDescent="0.2">
      <c r="A117" s="21">
        <f t="shared" si="1"/>
        <v>216</v>
      </c>
      <c r="B117" s="21" t="str">
        <f>IF(VLOOKUP(A117,'DB（シナリオ）'!$A$2:$R$217,2,FALSE)="","",VLOOKUP(A117,'DB（シナリオ）'!$A$2:$R$217,2,FALSE))</f>
        <v>技術部</v>
      </c>
      <c r="C117" s="22" t="str">
        <f>IF(VLOOKUP(A117,'DB（シナリオ）'!$A$2:$R$217,3,FALSE)="","",VLOOKUP(A117,'DB（シナリオ）'!$A$2:$R$217,3,FALSE))</f>
        <v>技術１課</v>
      </c>
      <c r="D117" s="21" t="str">
        <f>IF(VLOOKUP(A117,'DB（シナリオ）'!$A$2:$R$217,4,FALSE)="","",VLOOKUP(A117,'DB（シナリオ）'!$A$2:$R$217,4,FALSE))</f>
        <v/>
      </c>
      <c r="E117" s="22" t="str">
        <f>IF(VLOOKUP(A117,'DB（シナリオ）'!$A$2:$R$217,5,FALSE)="","",VLOOKUP(A117,'DB（シナリオ）'!$A$2:$R$217,5,FALSE))</f>
        <v>菊地</v>
      </c>
      <c r="F117" s="22" t="str">
        <f>IF(VLOOKUP(A117,'DB（シナリオ）'!$A$2:$R$217,6,FALSE)="","",VLOOKUP(A117,'DB（シナリオ）'!$A$2:$R$217,6,FALSE))</f>
        <v>男</v>
      </c>
      <c r="G117" s="22">
        <f>IF(VLOOKUP(A117,'DB（シナリオ）'!$A$2:$R$217,7,FALSE)="","",VLOOKUP(A117,'DB（シナリオ）'!$A$2:$R$217,7,FALSE))</f>
        <v>49</v>
      </c>
      <c r="H117" s="45" t="s">
        <v>1689</v>
      </c>
      <c r="I117" s="21" t="str">
        <f>IF(VLOOKUP(A117,'DB（シナリオ）'!$A$2:$R$217,9,FALSE)="","",VLOOKUP(A117,'DB（シナリオ）'!$A$2:$R$217,9,FALSE))</f>
        <v/>
      </c>
      <c r="J117" s="22" t="s">
        <v>1690</v>
      </c>
      <c r="K117" s="21" t="str">
        <f>IF(VLOOKUP(A117,'DB（シナリオ）'!$A$2:$R$217,11,FALSE)="","",VLOOKUP(A117,'DB（シナリオ）'!$A$2:$R$217,11,FALSE))</f>
        <v>ひがしの市</v>
      </c>
      <c r="L117" s="21" t="str">
        <f>IF(VLOOKUP(A117,'DB（シナリオ）'!$A$2:$R$217,12,FALSE)="","",VLOOKUP(A117,'DB（シナリオ）'!$A$2:$R$217,12,FALSE))</f>
        <v>東西線クマ駅</v>
      </c>
      <c r="M117" s="21">
        <f>IF(VLOOKUP(A117,'DB（シナリオ）'!$A$2:$R$217,13,FALSE)="","",VLOOKUP(A117,'DB（シナリオ）'!$A$2:$R$217,13,FALSE))</f>
        <v>22</v>
      </c>
      <c r="N117" s="21" t="str">
        <f>IF(VLOOKUP(A117,'DB（シナリオ）'!$A$2:$R$217,15,FALSE)="","",VLOOKUP(A117,'DB（シナリオ）'!$A$2:$R$217,15,FALSE))</f>
        <v>妻、娘(17歳）、息子(14歳)</v>
      </c>
      <c r="O117" s="21" t="str">
        <f>IF(VLOOKUP(A117,'DB（シナリオ）'!$A$2:$R$217,16,FALSE)="","",VLOOKUP(A117,'DB（シナリオ）'!$A$2:$R$217,16,FALSE))</f>
        <v>全員無事</v>
      </c>
      <c r="P117" s="21" t="str">
        <f>IF(VLOOKUP(A117,'DB（シナリオ）'!$A$2:$R$217,17,FALSE)="","",VLOOKUP(A117,'DB（シナリオ）'!$A$2:$R$217,17,FALSE))</f>
        <v/>
      </c>
      <c r="Q117" s="26" t="str">
        <f>IF(VLOOKUP(A117,'DB（シナリオ）'!$A$2:$R$217,18,FALSE)="","",VLOOKUP(A117,'DB（シナリオ）'!$A$2:$R$217,18,FALSE))</f>
        <v/>
      </c>
    </row>
    <row r="118" spans="1:17" ht="56.25" customHeight="1" x14ac:dyDescent="0.2">
      <c r="A118" s="21">
        <f t="shared" si="1"/>
        <v>217</v>
      </c>
      <c r="B118" s="21" t="str">
        <f>IF(VLOOKUP(A118,'DB（シナリオ）'!$A$2:$R$217,2,FALSE)="","",VLOOKUP(A118,'DB（シナリオ）'!$A$2:$R$217,2,FALSE))</f>
        <v>技術部</v>
      </c>
      <c r="C118" s="22" t="str">
        <f>IF(VLOOKUP(A118,'DB（シナリオ）'!$A$2:$R$217,3,FALSE)="","",VLOOKUP(A118,'DB（シナリオ）'!$A$2:$R$217,3,FALSE))</f>
        <v>技術１課</v>
      </c>
      <c r="D118" s="21" t="str">
        <f>IF(VLOOKUP(A118,'DB（シナリオ）'!$A$2:$R$217,4,FALSE)="","",VLOOKUP(A118,'DB（シナリオ）'!$A$2:$R$217,4,FALSE))</f>
        <v/>
      </c>
      <c r="E118" s="22" t="str">
        <f>IF(VLOOKUP(A118,'DB（シナリオ）'!$A$2:$R$217,5,FALSE)="","",VLOOKUP(A118,'DB（シナリオ）'!$A$2:$R$217,5,FALSE))</f>
        <v>野村</v>
      </c>
      <c r="F118" s="22" t="str">
        <f>IF(VLOOKUP(A118,'DB（シナリオ）'!$A$2:$R$217,6,FALSE)="","",VLOOKUP(A118,'DB（シナリオ）'!$A$2:$R$217,6,FALSE))</f>
        <v>男</v>
      </c>
      <c r="G118" s="22">
        <f>IF(VLOOKUP(A118,'DB（シナリオ）'!$A$2:$R$217,7,FALSE)="","",VLOOKUP(A118,'DB（シナリオ）'!$A$2:$R$217,7,FALSE))</f>
        <v>58</v>
      </c>
      <c r="H118" s="45" t="str">
        <f>IF(VLOOKUP(A118,'DB（シナリオ）'!$A$2:$R$217,8,FALSE)="","",VLOOKUP(A118,'DB（シナリオ）'!$A$2:$R$217,8,FALSE))</f>
        <v>在館</v>
      </c>
      <c r="I118" s="21" t="str">
        <f>IF(VLOOKUP(A118,'DB（シナリオ）'!$A$2:$R$217,9,FALSE)="","",VLOOKUP(A118,'DB（シナリオ）'!$A$2:$R$217,9,FALSE))</f>
        <v/>
      </c>
      <c r="J118" s="22" t="str">
        <f>IF(VLOOKUP(A118,'DB（シナリオ）'!$A$2:$R$217,10,FALSE)="","",VLOOKUP(A118,'DB（シナリオ）'!$A$2:$R$217,10,FALSE))</f>
        <v>社内におり、無事</v>
      </c>
      <c r="K118" s="21" t="str">
        <f>IF(VLOOKUP(A118,'DB（シナリオ）'!$A$2:$R$217,11,FALSE)="","",VLOOKUP(A118,'DB（シナリオ）'!$A$2:$R$217,11,FALSE))</f>
        <v>ひがしの市</v>
      </c>
      <c r="L118" s="21" t="str">
        <f>IF(VLOOKUP(A118,'DB（シナリオ）'!$A$2:$R$217,12,FALSE)="","",VLOOKUP(A118,'DB（シナリオ）'!$A$2:$R$217,12,FALSE))</f>
        <v>東西線ウサギ駅</v>
      </c>
      <c r="M118" s="21">
        <f>IF(VLOOKUP(A118,'DB（シナリオ）'!$A$2:$R$217,13,FALSE)="","",VLOOKUP(A118,'DB（シナリオ）'!$A$2:$R$217,13,FALSE))</f>
        <v>10</v>
      </c>
      <c r="N118" s="21" t="str">
        <f>IF(VLOOKUP(A118,'DB（シナリオ）'!$A$2:$R$217,15,FALSE)="","",VLOOKUP(A118,'DB（シナリオ）'!$A$2:$R$217,15,FALSE))</f>
        <v>妻</v>
      </c>
      <c r="O118" s="21" t="str">
        <f>IF(VLOOKUP(A118,'DB（シナリオ）'!$A$2:$R$217,16,FALSE)="","",VLOOKUP(A118,'DB（シナリオ）'!$A$2:$R$217,16,FALSE))</f>
        <v>無事</v>
      </c>
      <c r="P118" s="21" t="str">
        <f>IF(VLOOKUP(A118,'DB（シナリオ）'!$A$2:$R$217,17,FALSE)="","",VLOOKUP(A118,'DB（シナリオ）'!$A$2:$R$217,17,FALSE))</f>
        <v/>
      </c>
      <c r="Q118" s="26" t="str">
        <f>IF(VLOOKUP(A118,'DB（シナリオ）'!$A$2:$R$217,18,FALSE)="","",VLOOKUP(A118,'DB（シナリオ）'!$A$2:$R$217,18,FALSE))</f>
        <v/>
      </c>
    </row>
    <row r="119" spans="1:17" ht="56.25" customHeight="1" x14ac:dyDescent="0.2">
      <c r="A119" s="21">
        <f t="shared" si="1"/>
        <v>218</v>
      </c>
      <c r="B119" s="21" t="str">
        <f>IF(VLOOKUP(A119,'DB（シナリオ）'!$A$2:$R$217,2,FALSE)="","",VLOOKUP(A119,'DB（シナリオ）'!$A$2:$R$217,2,FALSE))</f>
        <v>技術部</v>
      </c>
      <c r="C119" s="22" t="str">
        <f>IF(VLOOKUP(A119,'DB（シナリオ）'!$A$2:$R$217,3,FALSE)="","",VLOOKUP(A119,'DB（シナリオ）'!$A$2:$R$217,3,FALSE))</f>
        <v>技術１課</v>
      </c>
      <c r="D119" s="21" t="str">
        <f>IF(VLOOKUP(A119,'DB（シナリオ）'!$A$2:$R$217,4,FALSE)="","",VLOOKUP(A119,'DB（シナリオ）'!$A$2:$R$217,4,FALSE))</f>
        <v/>
      </c>
      <c r="E119" s="22" t="str">
        <f>IF(VLOOKUP(A119,'DB（シナリオ）'!$A$2:$R$217,5,FALSE)="","",VLOOKUP(A119,'DB（シナリオ）'!$A$2:$R$217,5,FALSE))</f>
        <v>佐野</v>
      </c>
      <c r="F119" s="22" t="str">
        <f>IF(VLOOKUP(A119,'DB（シナリオ）'!$A$2:$R$217,6,FALSE)="","",VLOOKUP(A119,'DB（シナリオ）'!$A$2:$R$217,6,FALSE))</f>
        <v>男</v>
      </c>
      <c r="G119" s="22">
        <f>IF(VLOOKUP(A119,'DB（シナリオ）'!$A$2:$R$217,7,FALSE)="","",VLOOKUP(A119,'DB（シナリオ）'!$A$2:$R$217,7,FALSE))</f>
        <v>56</v>
      </c>
      <c r="H119" s="45" t="str">
        <f>IF(VLOOKUP(A119,'DB（シナリオ）'!$A$2:$R$217,8,FALSE)="","",VLOOKUP(A119,'DB（シナリオ）'!$A$2:$R$217,8,FALSE))</f>
        <v>在館</v>
      </c>
      <c r="I119" s="21" t="str">
        <f>IF(VLOOKUP(A119,'DB（シナリオ）'!$A$2:$R$217,9,FALSE)="","",VLOOKUP(A119,'DB（シナリオ）'!$A$2:$R$217,9,FALSE))</f>
        <v/>
      </c>
      <c r="J119" s="22" t="str">
        <f>IF(VLOOKUP(A119,'DB（シナリオ）'!$A$2:$R$217,10,FALSE)="","",VLOOKUP(A119,'DB（シナリオ）'!$A$2:$R$217,10,FALSE))</f>
        <v>社内におり、無事</v>
      </c>
      <c r="K119" s="21" t="str">
        <f>IF(VLOOKUP(A119,'DB（シナリオ）'!$A$2:$R$217,11,FALSE)="","",VLOOKUP(A119,'DB（シナリオ）'!$A$2:$R$217,11,FALSE))</f>
        <v>ひがしの市</v>
      </c>
      <c r="L119" s="21" t="str">
        <f>IF(VLOOKUP(A119,'DB（シナリオ）'!$A$2:$R$217,12,FALSE)="","",VLOOKUP(A119,'DB（シナリオ）'!$A$2:$R$217,12,FALSE))</f>
        <v>東西線クマ駅</v>
      </c>
      <c r="M119" s="21">
        <f>IF(VLOOKUP(A119,'DB（シナリオ）'!$A$2:$R$217,13,FALSE)="","",VLOOKUP(A119,'DB（シナリオ）'!$A$2:$R$217,13,FALSE))</f>
        <v>22</v>
      </c>
      <c r="N119" s="21" t="str">
        <f>IF(VLOOKUP(A119,'DB（シナリオ）'!$A$2:$R$217,15,FALSE)="","",VLOOKUP(A119,'DB（シナリオ）'!$A$2:$R$217,15,FALSE))</f>
        <v>妻、娘（21歳）</v>
      </c>
      <c r="O119" s="21" t="str">
        <f>IF(VLOOKUP(A119,'DB（シナリオ）'!$A$2:$R$217,16,FALSE)="","",VLOOKUP(A119,'DB（シナリオ）'!$A$2:$R$217,16,FALSE))</f>
        <v>全員無事</v>
      </c>
      <c r="P119" s="21" t="str">
        <f>IF(VLOOKUP(A119,'DB（シナリオ）'!$A$2:$R$217,17,FALSE)="","",VLOOKUP(A119,'DB（シナリオ）'!$A$2:$R$217,17,FALSE))</f>
        <v/>
      </c>
      <c r="Q119" s="26" t="str">
        <f>IF(VLOOKUP(A119,'DB（シナリオ）'!$A$2:$R$217,18,FALSE)="","",VLOOKUP(A119,'DB（シナリオ）'!$A$2:$R$217,18,FALSE))</f>
        <v>人工肛門を装着しており、週2回、排泄物を溜める袋（パウチ）の交換が必要。</v>
      </c>
    </row>
    <row r="120" spans="1:17" ht="56.25" customHeight="1" x14ac:dyDescent="0.2">
      <c r="A120" s="21">
        <f t="shared" si="1"/>
        <v>219</v>
      </c>
      <c r="B120" s="21" t="str">
        <f>IF(VLOOKUP(A120,'DB（シナリオ）'!$A$2:$R$217,2,FALSE)="","",VLOOKUP(A120,'DB（シナリオ）'!$A$2:$R$217,2,FALSE))</f>
        <v>技術部</v>
      </c>
      <c r="C120" s="22" t="str">
        <f>IF(VLOOKUP(A120,'DB（シナリオ）'!$A$2:$R$217,3,FALSE)="","",VLOOKUP(A120,'DB（シナリオ）'!$A$2:$R$217,3,FALSE))</f>
        <v>技術１課</v>
      </c>
      <c r="D120" s="21" t="str">
        <f>IF(VLOOKUP(A120,'DB（シナリオ）'!$A$2:$R$217,4,FALSE)="","",VLOOKUP(A120,'DB（シナリオ）'!$A$2:$R$217,4,FALSE))</f>
        <v/>
      </c>
      <c r="E120" s="22" t="str">
        <f>IF(VLOOKUP(A120,'DB（シナリオ）'!$A$2:$R$217,5,FALSE)="","",VLOOKUP(A120,'DB（シナリオ）'!$A$2:$R$217,5,FALSE))</f>
        <v>渡部</v>
      </c>
      <c r="F120" s="22" t="str">
        <f>IF(VLOOKUP(A120,'DB（シナリオ）'!$A$2:$R$217,6,FALSE)="","",VLOOKUP(A120,'DB（シナリオ）'!$A$2:$R$217,6,FALSE))</f>
        <v>男</v>
      </c>
      <c r="G120" s="22">
        <f>IF(VLOOKUP(A120,'DB（シナリオ）'!$A$2:$R$217,7,FALSE)="","",VLOOKUP(A120,'DB（シナリオ）'!$A$2:$R$217,7,FALSE))</f>
        <v>47</v>
      </c>
      <c r="H120" s="45" t="str">
        <f>IF(VLOOKUP(A120,'DB（シナリオ）'!$A$2:$R$217,8,FALSE)="","",VLOOKUP(A120,'DB（シナリオ）'!$A$2:$R$217,8,FALSE))</f>
        <v>在館</v>
      </c>
      <c r="I120" s="21" t="str">
        <f>IF(VLOOKUP(A120,'DB（シナリオ）'!$A$2:$R$217,9,FALSE)="","",VLOOKUP(A120,'DB（シナリオ）'!$A$2:$R$217,9,FALSE))</f>
        <v/>
      </c>
      <c r="J120" s="22" t="str">
        <f>IF(VLOOKUP(A120,'DB（シナリオ）'!$A$2:$R$217,10,FALSE)="","",VLOOKUP(A120,'DB（シナリオ）'!$A$2:$R$217,10,FALSE))</f>
        <v>社内におり、無事</v>
      </c>
      <c r="K120" s="21" t="str">
        <f>IF(VLOOKUP(A120,'DB（シナリオ）'!$A$2:$R$217,11,FALSE)="","",VLOOKUP(A120,'DB（シナリオ）'!$A$2:$R$217,11,FALSE))</f>
        <v>にしやま市</v>
      </c>
      <c r="L120" s="21" t="str">
        <f>IF(VLOOKUP(A120,'DB（シナリオ）'!$A$2:$R$217,12,FALSE)="","",VLOOKUP(A120,'DB（シナリオ）'!$A$2:$R$217,12,FALSE))</f>
        <v>東西線ばった駅</v>
      </c>
      <c r="M120" s="21">
        <f>IF(VLOOKUP(A120,'DB（シナリオ）'!$A$2:$R$217,13,FALSE)="","",VLOOKUP(A120,'DB（シナリオ）'!$A$2:$R$217,13,FALSE))</f>
        <v>25</v>
      </c>
      <c r="N120" s="21" t="str">
        <f>IF(VLOOKUP(A120,'DB（シナリオ）'!$A$2:$R$217,15,FALSE)="","",VLOOKUP(A120,'DB（シナリオ）'!$A$2:$R$217,15,FALSE))</f>
        <v>1人暮らし。ペットの熱帯魚（クラリオンエンゼル/1匹約25万円）を大切にしている。</v>
      </c>
      <c r="O120" s="21" t="str">
        <f>IF(VLOOKUP(A120,'DB（シナリオ）'!$A$2:$R$217,16,FALSE)="","",VLOOKUP(A120,'DB（シナリオ）'!$A$2:$R$217,16,FALSE))</f>
        <v/>
      </c>
      <c r="P120" s="21" t="str">
        <f>IF(VLOOKUP(A120,'DB（シナリオ）'!$A$2:$R$217,17,FALSE)="","",VLOOKUP(A120,'DB（シナリオ）'!$A$2:$R$217,17,FALSE))</f>
        <v/>
      </c>
      <c r="Q120" s="26" t="str">
        <f>IF(VLOOKUP(A120,'DB（シナリオ）'!$A$2:$R$217,18,FALSE)="","",VLOOKUP(A120,'DB（シナリオ）'!$A$2:$R$217,18,FALSE))</f>
        <v/>
      </c>
    </row>
    <row r="121" spans="1:17" ht="56.25" customHeight="1" x14ac:dyDescent="0.2">
      <c r="A121" s="21">
        <f t="shared" si="1"/>
        <v>220</v>
      </c>
      <c r="B121" s="21" t="str">
        <f>IF(VLOOKUP(A121,'DB（シナリオ）'!$A$2:$R$217,2,FALSE)="","",VLOOKUP(A121,'DB（シナリオ）'!$A$2:$R$217,2,FALSE))</f>
        <v>技術部</v>
      </c>
      <c r="C121" s="22" t="str">
        <f>IF(VLOOKUP(A121,'DB（シナリオ）'!$A$2:$R$217,3,FALSE)="","",VLOOKUP(A121,'DB（シナリオ）'!$A$2:$R$217,3,FALSE))</f>
        <v>技術１課</v>
      </c>
      <c r="D121" s="21" t="str">
        <f>IF(VLOOKUP(A121,'DB（シナリオ）'!$A$2:$R$217,4,FALSE)="","",VLOOKUP(A121,'DB（シナリオ）'!$A$2:$R$217,4,FALSE))</f>
        <v/>
      </c>
      <c r="E121" s="22" t="str">
        <f>IF(VLOOKUP(A121,'DB（シナリオ）'!$A$2:$R$217,5,FALSE)="","",VLOOKUP(A121,'DB（シナリオ）'!$A$2:$R$217,5,FALSE))</f>
        <v>新井</v>
      </c>
      <c r="F121" s="22" t="str">
        <f>IF(VLOOKUP(A121,'DB（シナリオ）'!$A$2:$R$217,6,FALSE)="","",VLOOKUP(A121,'DB（シナリオ）'!$A$2:$R$217,6,FALSE))</f>
        <v>男</v>
      </c>
      <c r="G121" s="22">
        <f>IF(VLOOKUP(A121,'DB（シナリオ）'!$A$2:$R$217,7,FALSE)="","",VLOOKUP(A121,'DB（シナリオ）'!$A$2:$R$217,7,FALSE))</f>
        <v>43</v>
      </c>
      <c r="H121" s="45" t="s">
        <v>1689</v>
      </c>
      <c r="I121" s="21" t="str">
        <f>IF(VLOOKUP(A121,'DB（シナリオ）'!$A$2:$R$217,9,FALSE)="","",VLOOKUP(A121,'DB（シナリオ）'!$A$2:$R$217,9,FALSE))</f>
        <v>負傷</v>
      </c>
      <c r="J121" s="22" t="s">
        <v>1692</v>
      </c>
      <c r="K121" s="21" t="str">
        <f>IF(VLOOKUP(A121,'DB（シナリオ）'!$A$2:$R$217,11,FALSE)="","",VLOOKUP(A121,'DB（シナリオ）'!$A$2:$R$217,11,FALSE))</f>
        <v>はまべ市</v>
      </c>
      <c r="L121" s="21" t="str">
        <f>IF(VLOOKUP(A121,'DB（シナリオ）'!$A$2:$R$217,12,FALSE)="","",VLOOKUP(A121,'DB（シナリオ）'!$A$2:$R$217,12,FALSE))</f>
        <v>東西線かぶと駅</v>
      </c>
      <c r="M121" s="21">
        <f>IF(VLOOKUP(A121,'DB（シナリオ）'!$A$2:$R$217,13,FALSE)="","",VLOOKUP(A121,'DB（シナリオ）'!$A$2:$R$217,13,FALSE))</f>
        <v>30</v>
      </c>
      <c r="N121" s="21" t="str">
        <f>IF(VLOOKUP(A121,'DB（シナリオ）'!$A$2:$R$217,15,FALSE)="","",VLOOKUP(A121,'DB（シナリオ）'!$A$2:$R$217,15,FALSE))</f>
        <v>妻、娘(10歳）、娘(8歳)</v>
      </c>
      <c r="O121" s="21" t="str">
        <f>IF(VLOOKUP(A121,'DB（シナリオ）'!$A$2:$R$217,16,FALSE)="","",VLOOKUP(A121,'DB（シナリオ）'!$A$2:$R$217,16,FALSE))</f>
        <v>全員無事</v>
      </c>
      <c r="P121" s="21" t="str">
        <f>IF(VLOOKUP(A121,'DB（シナリオ）'!$A$2:$R$217,17,FALSE)="","",VLOOKUP(A121,'DB（シナリオ）'!$A$2:$R$217,17,FALSE))</f>
        <v/>
      </c>
      <c r="Q121" s="26" t="str">
        <f>IF(VLOOKUP(A121,'DB（シナリオ）'!$A$2:$R$217,18,FALSE)="","",VLOOKUP(A121,'DB（シナリオ）'!$A$2:$R$217,18,FALSE))</f>
        <v/>
      </c>
    </row>
    <row r="122" spans="1:17" ht="56.25" customHeight="1" x14ac:dyDescent="0.2">
      <c r="A122" s="21">
        <f t="shared" si="1"/>
        <v>221</v>
      </c>
      <c r="B122" s="21" t="str">
        <f>IF(VLOOKUP(A122,'DB（シナリオ）'!$A$2:$R$217,2,FALSE)="","",VLOOKUP(A122,'DB（シナリオ）'!$A$2:$R$217,2,FALSE))</f>
        <v>技術部</v>
      </c>
      <c r="C122" s="22" t="str">
        <f>IF(VLOOKUP(A122,'DB（シナリオ）'!$A$2:$R$217,3,FALSE)="","",VLOOKUP(A122,'DB（シナリオ）'!$A$2:$R$217,3,FALSE))</f>
        <v>技術１課</v>
      </c>
      <c r="D122" s="21" t="str">
        <f>IF(VLOOKUP(A122,'DB（シナリオ）'!$A$2:$R$217,4,FALSE)="","",VLOOKUP(A122,'DB（シナリオ）'!$A$2:$R$217,4,FALSE))</f>
        <v/>
      </c>
      <c r="E122" s="22" t="str">
        <f>IF(VLOOKUP(A122,'DB（シナリオ）'!$A$2:$R$217,5,FALSE)="","",VLOOKUP(A122,'DB（シナリオ）'!$A$2:$R$217,5,FALSE))</f>
        <v>杉本</v>
      </c>
      <c r="F122" s="22" t="str">
        <f>IF(VLOOKUP(A122,'DB（シナリオ）'!$A$2:$R$217,6,FALSE)="","",VLOOKUP(A122,'DB（シナリオ）'!$A$2:$R$217,6,FALSE))</f>
        <v>男</v>
      </c>
      <c r="G122" s="22">
        <f>IF(VLOOKUP(A122,'DB（シナリオ）'!$A$2:$R$217,7,FALSE)="","",VLOOKUP(A122,'DB（シナリオ）'!$A$2:$R$217,7,FALSE))</f>
        <v>41</v>
      </c>
      <c r="H122" s="45" t="s">
        <v>1689</v>
      </c>
      <c r="I122" s="21" t="str">
        <f>IF(VLOOKUP(A122,'DB（シナリオ）'!$A$2:$R$217,9,FALSE)="","",VLOOKUP(A122,'DB（シナリオ）'!$A$2:$R$217,9,FALSE))</f>
        <v/>
      </c>
      <c r="J122" s="22" t="s">
        <v>1690</v>
      </c>
      <c r="K122" s="21" t="str">
        <f>IF(VLOOKUP(A122,'DB（シナリオ）'!$A$2:$R$217,11,FALSE)="","",VLOOKUP(A122,'DB（シナリオ）'!$A$2:$R$217,11,FALSE))</f>
        <v>ひがしの市</v>
      </c>
      <c r="L122" s="21" t="str">
        <f>IF(VLOOKUP(A122,'DB（シナリオ）'!$A$2:$R$217,12,FALSE)="","",VLOOKUP(A122,'DB（シナリオ）'!$A$2:$R$217,12,FALSE))</f>
        <v>南北線あじ駅</v>
      </c>
      <c r="M122" s="21">
        <f>IF(VLOOKUP(A122,'DB（シナリオ）'!$A$2:$R$217,13,FALSE)="","",VLOOKUP(A122,'DB（シナリオ）'!$A$2:$R$217,13,FALSE))</f>
        <v>5</v>
      </c>
      <c r="N122" s="21" t="str">
        <f>IF(VLOOKUP(A122,'DB（シナリオ）'!$A$2:$R$217,15,FALSE)="","",VLOOKUP(A122,'DB（シナリオ）'!$A$2:$R$217,15,FALSE))</f>
        <v>妻、娘(15歳）、息子(13歳)</v>
      </c>
      <c r="O122" s="21" t="str">
        <f>IF(VLOOKUP(A122,'DB（シナリオ）'!$A$2:$R$217,16,FALSE)="","",VLOOKUP(A122,'DB（シナリオ）'!$A$2:$R$217,16,FALSE))</f>
        <v>全員無事</v>
      </c>
      <c r="P122" s="21" t="str">
        <f>IF(VLOOKUP(A122,'DB（シナリオ）'!$A$2:$R$217,17,FALSE)="","",VLOOKUP(A122,'DB（シナリオ）'!$A$2:$R$217,17,FALSE))</f>
        <v/>
      </c>
      <c r="Q122" s="26" t="str">
        <f>IF(VLOOKUP(A122,'DB（シナリオ）'!$A$2:$R$217,18,FALSE)="","",VLOOKUP(A122,'DB（シナリオ）'!$A$2:$R$217,18,FALSE))</f>
        <v/>
      </c>
    </row>
    <row r="123" spans="1:17" ht="56.25" customHeight="1" x14ac:dyDescent="0.2">
      <c r="A123" s="21">
        <f t="shared" si="1"/>
        <v>222</v>
      </c>
      <c r="B123" s="21" t="str">
        <f>IF(VLOOKUP(A123,'DB（シナリオ）'!$A$2:$R$217,2,FALSE)="","",VLOOKUP(A123,'DB（シナリオ）'!$A$2:$R$217,2,FALSE))</f>
        <v>技術部</v>
      </c>
      <c r="C123" s="22" t="str">
        <f>IF(VLOOKUP(A123,'DB（シナリオ）'!$A$2:$R$217,3,FALSE)="","",VLOOKUP(A123,'DB（シナリオ）'!$A$2:$R$217,3,FALSE))</f>
        <v>技術１課</v>
      </c>
      <c r="D123" s="21" t="str">
        <f>IF(VLOOKUP(A123,'DB（シナリオ）'!$A$2:$R$217,4,FALSE)="","",VLOOKUP(A123,'DB（シナリオ）'!$A$2:$R$217,4,FALSE))</f>
        <v/>
      </c>
      <c r="E123" s="22" t="str">
        <f>IF(VLOOKUP(A123,'DB（シナリオ）'!$A$2:$R$217,5,FALSE)="","",VLOOKUP(A123,'DB（シナリオ）'!$A$2:$R$217,5,FALSE))</f>
        <v>大西</v>
      </c>
      <c r="F123" s="22" t="str">
        <f>IF(VLOOKUP(A123,'DB（シナリオ）'!$A$2:$R$217,6,FALSE)="","",VLOOKUP(A123,'DB（シナリオ）'!$A$2:$R$217,6,FALSE))</f>
        <v>男</v>
      </c>
      <c r="G123" s="22">
        <f>IF(VLOOKUP(A123,'DB（シナリオ）'!$A$2:$R$217,7,FALSE)="","",VLOOKUP(A123,'DB（シナリオ）'!$A$2:$R$217,7,FALSE))</f>
        <v>39</v>
      </c>
      <c r="H123" s="45" t="s">
        <v>1689</v>
      </c>
      <c r="I123" s="21" t="str">
        <f>IF(VLOOKUP(A123,'DB（シナリオ）'!$A$2:$R$217,9,FALSE)="","",VLOOKUP(A123,'DB（シナリオ）'!$A$2:$R$217,9,FALSE))</f>
        <v/>
      </c>
      <c r="J123" s="22" t="s">
        <v>1692</v>
      </c>
      <c r="K123" s="21" t="str">
        <f>IF(VLOOKUP(A123,'DB（シナリオ）'!$A$2:$R$217,11,FALSE)="","",VLOOKUP(A123,'DB（シナリオ）'!$A$2:$R$217,11,FALSE))</f>
        <v>はまべ市</v>
      </c>
      <c r="L123" s="21" t="str">
        <f>IF(VLOOKUP(A123,'DB（シナリオ）'!$A$2:$R$217,12,FALSE)="","",VLOOKUP(A123,'DB（シナリオ）'!$A$2:$R$217,12,FALSE))</f>
        <v>東西線かぶと駅</v>
      </c>
      <c r="M123" s="21">
        <f>IF(VLOOKUP(A123,'DB（シナリオ）'!$A$2:$R$217,13,FALSE)="","",VLOOKUP(A123,'DB（シナリオ）'!$A$2:$R$217,13,FALSE))</f>
        <v>30</v>
      </c>
      <c r="N123" s="21" t="str">
        <f>IF(VLOOKUP(A123,'DB（シナリオ）'!$A$2:$R$217,15,FALSE)="","",VLOOKUP(A123,'DB（シナリオ）'!$A$2:$R$217,15,FALSE))</f>
        <v>妻</v>
      </c>
      <c r="O123" s="21" t="str">
        <f>IF(VLOOKUP(A123,'DB（シナリオ）'!$A$2:$R$217,16,FALSE)="","",VLOOKUP(A123,'DB（シナリオ）'!$A$2:$R$217,16,FALSE))</f>
        <v>無事</v>
      </c>
      <c r="P123" s="21" t="str">
        <f>IF(VLOOKUP(A123,'DB（シナリオ）'!$A$2:$R$217,17,FALSE)="","",VLOOKUP(A123,'DB（シナリオ）'!$A$2:$R$217,17,FALSE))</f>
        <v/>
      </c>
      <c r="Q123" s="26" t="str">
        <f>IF(VLOOKUP(A123,'DB（シナリオ）'!$A$2:$R$217,18,FALSE)="","",VLOOKUP(A123,'DB（シナリオ）'!$A$2:$R$217,18,FALSE))</f>
        <v/>
      </c>
    </row>
    <row r="124" spans="1:17" ht="56.25" customHeight="1" x14ac:dyDescent="0.2">
      <c r="A124" s="21">
        <f t="shared" si="1"/>
        <v>223</v>
      </c>
      <c r="B124" s="21" t="str">
        <f>IF(VLOOKUP(A124,'DB（シナリオ）'!$A$2:$R$217,2,FALSE)="","",VLOOKUP(A124,'DB（シナリオ）'!$A$2:$R$217,2,FALSE))</f>
        <v>技術部</v>
      </c>
      <c r="C124" s="22" t="str">
        <f>IF(VLOOKUP(A124,'DB（シナリオ）'!$A$2:$R$217,3,FALSE)="","",VLOOKUP(A124,'DB（シナリオ）'!$A$2:$R$217,3,FALSE))</f>
        <v>技術１課</v>
      </c>
      <c r="D124" s="21" t="str">
        <f>IF(VLOOKUP(A124,'DB（シナリオ）'!$A$2:$R$217,4,FALSE)="","",VLOOKUP(A124,'DB（シナリオ）'!$A$2:$R$217,4,FALSE))</f>
        <v/>
      </c>
      <c r="E124" s="22" t="str">
        <f>IF(VLOOKUP(A124,'DB（シナリオ）'!$A$2:$R$217,5,FALSE)="","",VLOOKUP(A124,'DB（シナリオ）'!$A$2:$R$217,5,FALSE))</f>
        <v>桜井</v>
      </c>
      <c r="F124" s="22" t="str">
        <f>IF(VLOOKUP(A124,'DB（シナリオ）'!$A$2:$R$217,6,FALSE)="","",VLOOKUP(A124,'DB（シナリオ）'!$A$2:$R$217,6,FALSE))</f>
        <v>男</v>
      </c>
      <c r="G124" s="22">
        <f>IF(VLOOKUP(A124,'DB（シナリオ）'!$A$2:$R$217,7,FALSE)="","",VLOOKUP(A124,'DB（シナリオ）'!$A$2:$R$217,7,FALSE))</f>
        <v>35</v>
      </c>
      <c r="H124" s="45" t="s">
        <v>1689</v>
      </c>
      <c r="I124" s="21" t="str">
        <f>IF(VLOOKUP(A124,'DB（シナリオ）'!$A$2:$R$217,9,FALSE)="","",VLOOKUP(A124,'DB（シナリオ）'!$A$2:$R$217,9,FALSE))</f>
        <v/>
      </c>
      <c r="J124" s="22" t="s">
        <v>1690</v>
      </c>
      <c r="K124" s="21" t="str">
        <f>IF(VLOOKUP(A124,'DB（シナリオ）'!$A$2:$R$217,11,FALSE)="","",VLOOKUP(A124,'DB（シナリオ）'!$A$2:$R$217,11,FALSE))</f>
        <v>にしやま市</v>
      </c>
      <c r="L124" s="21" t="str">
        <f>IF(VLOOKUP(A124,'DB（シナリオ）'!$A$2:$R$217,12,FALSE)="","",VLOOKUP(A124,'DB（シナリオ）'!$A$2:$R$217,12,FALSE))</f>
        <v>東西線てんとう駅</v>
      </c>
      <c r="M124" s="21">
        <f>IF(VLOOKUP(A124,'DB（シナリオ）'!$A$2:$R$217,13,FALSE)="","",VLOOKUP(A124,'DB（シナリオ）'!$A$2:$R$217,13,FALSE))</f>
        <v>10</v>
      </c>
      <c r="N124" s="21" t="str">
        <f>IF(VLOOKUP(A124,'DB（シナリオ）'!$A$2:$R$217,15,FALSE)="","",VLOOKUP(A124,'DB（シナリオ）'!$A$2:$R$217,15,FALSE))</f>
        <v>妻、息子(3歳）</v>
      </c>
      <c r="O124" s="21" t="str">
        <f>IF(VLOOKUP(A124,'DB（シナリオ）'!$A$2:$R$217,16,FALSE)="","",VLOOKUP(A124,'DB（シナリオ）'!$A$2:$R$217,16,FALSE))</f>
        <v>全員無事</v>
      </c>
      <c r="P124" s="21" t="str">
        <f>IF(VLOOKUP(A124,'DB（シナリオ）'!$A$2:$R$217,17,FALSE)="","",VLOOKUP(A124,'DB（シナリオ）'!$A$2:$R$217,17,FALSE))</f>
        <v/>
      </c>
      <c r="Q124" s="26" t="str">
        <f>IF(VLOOKUP(A124,'DB（シナリオ）'!$A$2:$R$217,18,FALSE)="","",VLOOKUP(A124,'DB（シナリオ）'!$A$2:$R$217,18,FALSE))</f>
        <v/>
      </c>
    </row>
    <row r="125" spans="1:17" ht="56.25" customHeight="1" x14ac:dyDescent="0.2">
      <c r="A125" s="21">
        <f t="shared" si="1"/>
        <v>224</v>
      </c>
      <c r="B125" s="21" t="str">
        <f>IF(VLOOKUP(A125,'DB（シナリオ）'!$A$2:$R$217,2,FALSE)="","",VLOOKUP(A125,'DB（シナリオ）'!$A$2:$R$217,2,FALSE))</f>
        <v>技術部</v>
      </c>
      <c r="C125" s="22" t="str">
        <f>IF(VLOOKUP(A125,'DB（シナリオ）'!$A$2:$R$217,3,FALSE)="","",VLOOKUP(A125,'DB（シナリオ）'!$A$2:$R$217,3,FALSE))</f>
        <v>技術１課</v>
      </c>
      <c r="D125" s="21" t="str">
        <f>IF(VLOOKUP(A125,'DB（シナリオ）'!$A$2:$R$217,4,FALSE)="","",VLOOKUP(A125,'DB（シナリオ）'!$A$2:$R$217,4,FALSE))</f>
        <v/>
      </c>
      <c r="E125" s="22" t="str">
        <f>IF(VLOOKUP(A125,'DB（シナリオ）'!$A$2:$R$217,5,FALSE)="","",VLOOKUP(A125,'DB（シナリオ）'!$A$2:$R$217,5,FALSE))</f>
        <v>古川</v>
      </c>
      <c r="F125" s="22" t="str">
        <f>IF(VLOOKUP(A125,'DB（シナリオ）'!$A$2:$R$217,6,FALSE)="","",VLOOKUP(A125,'DB（シナリオ）'!$A$2:$R$217,6,FALSE))</f>
        <v>男</v>
      </c>
      <c r="G125" s="22">
        <f>IF(VLOOKUP(A125,'DB（シナリオ）'!$A$2:$R$217,7,FALSE)="","",VLOOKUP(A125,'DB（シナリオ）'!$A$2:$R$217,7,FALSE))</f>
        <v>33</v>
      </c>
      <c r="H125" s="45" t="s">
        <v>1689</v>
      </c>
      <c r="I125" s="21" t="str">
        <f>IF(VLOOKUP(A125,'DB（シナリオ）'!$A$2:$R$217,9,FALSE)="","",VLOOKUP(A125,'DB（シナリオ）'!$A$2:$R$217,9,FALSE))</f>
        <v/>
      </c>
      <c r="J125" s="22" t="s">
        <v>1692</v>
      </c>
      <c r="K125" s="21" t="str">
        <f>IF(VLOOKUP(A125,'DB（シナリオ）'!$A$2:$R$217,11,FALSE)="","",VLOOKUP(A125,'DB（シナリオ）'!$A$2:$R$217,11,FALSE))</f>
        <v>にしやま市</v>
      </c>
      <c r="L125" s="21" t="str">
        <f>IF(VLOOKUP(A125,'DB（シナリオ）'!$A$2:$R$217,12,FALSE)="","",VLOOKUP(A125,'DB（シナリオ）'!$A$2:$R$217,12,FALSE))</f>
        <v>東西線かぶと駅</v>
      </c>
      <c r="M125" s="21">
        <f>IF(VLOOKUP(A125,'DB（シナリオ）'!$A$2:$R$217,13,FALSE)="","",VLOOKUP(A125,'DB（シナリオ）'!$A$2:$R$217,13,FALSE))</f>
        <v>30</v>
      </c>
      <c r="N125" s="21" t="str">
        <f>IF(VLOOKUP(A125,'DB（シナリオ）'!$A$2:$R$217,15,FALSE)="","",VLOOKUP(A125,'DB（シナリオ）'!$A$2:$R$217,15,FALSE))</f>
        <v>独身、一人暮らし</v>
      </c>
      <c r="O125" s="21" t="str">
        <f>IF(VLOOKUP(A125,'DB（シナリオ）'!$A$2:$R$217,16,FALSE)="","",VLOOKUP(A125,'DB（シナリオ）'!$A$2:$R$217,16,FALSE))</f>
        <v/>
      </c>
      <c r="P125" s="21" t="str">
        <f>IF(VLOOKUP(A125,'DB（シナリオ）'!$A$2:$R$217,17,FALSE)="","",VLOOKUP(A125,'DB（シナリオ）'!$A$2:$R$217,17,FALSE))</f>
        <v/>
      </c>
      <c r="Q125" s="26" t="str">
        <f>IF(VLOOKUP(A125,'DB（シナリオ）'!$A$2:$R$217,18,FALSE)="","",VLOOKUP(A125,'DB（シナリオ）'!$A$2:$R$217,18,FALSE))</f>
        <v/>
      </c>
    </row>
    <row r="126" spans="1:17" ht="56.25" customHeight="1" x14ac:dyDescent="0.2">
      <c r="A126" s="21">
        <f t="shared" si="1"/>
        <v>225</v>
      </c>
      <c r="B126" s="21" t="str">
        <f>IF(VLOOKUP(A126,'DB（シナリオ）'!$A$2:$R$217,2,FALSE)="","",VLOOKUP(A126,'DB（シナリオ）'!$A$2:$R$217,2,FALSE))</f>
        <v>技術部</v>
      </c>
      <c r="C126" s="22" t="str">
        <f>IF(VLOOKUP(A126,'DB（シナリオ）'!$A$2:$R$217,3,FALSE)="","",VLOOKUP(A126,'DB（シナリオ）'!$A$2:$R$217,3,FALSE))</f>
        <v>技術１課</v>
      </c>
      <c r="D126" s="21" t="str">
        <f>IF(VLOOKUP(A126,'DB（シナリオ）'!$A$2:$R$217,4,FALSE)="","",VLOOKUP(A126,'DB（シナリオ）'!$A$2:$R$217,4,FALSE))</f>
        <v/>
      </c>
      <c r="E126" s="22" t="str">
        <f>IF(VLOOKUP(A126,'DB（シナリオ）'!$A$2:$R$217,5,FALSE)="","",VLOOKUP(A126,'DB（シナリオ）'!$A$2:$R$217,5,FALSE))</f>
        <v>加古川</v>
      </c>
      <c r="F126" s="22" t="str">
        <f>IF(VLOOKUP(A126,'DB（シナリオ）'!$A$2:$R$217,6,FALSE)="","",VLOOKUP(A126,'DB（シナリオ）'!$A$2:$R$217,6,FALSE))</f>
        <v>男</v>
      </c>
      <c r="G126" s="22">
        <f>IF(VLOOKUP(A126,'DB（シナリオ）'!$A$2:$R$217,7,FALSE)="","",VLOOKUP(A126,'DB（シナリオ）'!$A$2:$R$217,7,FALSE))</f>
        <v>28</v>
      </c>
      <c r="H126" s="45" t="s">
        <v>1689</v>
      </c>
      <c r="I126" s="21" t="str">
        <f>IF(VLOOKUP(A126,'DB（シナリオ）'!$A$2:$R$217,9,FALSE)="","",VLOOKUP(A126,'DB（シナリオ）'!$A$2:$R$217,9,FALSE))</f>
        <v/>
      </c>
      <c r="J126" s="22" t="s">
        <v>1690</v>
      </c>
      <c r="K126" s="21" t="str">
        <f>IF(VLOOKUP(A126,'DB（シナリオ）'!$A$2:$R$217,11,FALSE)="","",VLOOKUP(A126,'DB（シナリオ）'!$A$2:$R$217,11,FALSE))</f>
        <v>ひがしの市</v>
      </c>
      <c r="L126" s="21" t="str">
        <f>IF(VLOOKUP(A126,'DB（シナリオ）'!$A$2:$R$217,12,FALSE)="","",VLOOKUP(A126,'DB（シナリオ）'!$A$2:$R$217,12,FALSE))</f>
        <v>南北線ミカン駅</v>
      </c>
      <c r="M126" s="21">
        <f>IF(VLOOKUP(A126,'DB（シナリオ）'!$A$2:$R$217,13,FALSE)="","",VLOOKUP(A126,'DB（シナリオ）'!$A$2:$R$217,13,FALSE))</f>
        <v>8</v>
      </c>
      <c r="N126" s="21" t="str">
        <f>IF(VLOOKUP(A126,'DB（シナリオ）'!$A$2:$R$217,15,FALSE)="","",VLOOKUP(A126,'DB（シナリオ）'!$A$2:$R$217,15,FALSE))</f>
        <v>独身、一人暮らし</v>
      </c>
      <c r="O126" s="21" t="str">
        <f>IF(VLOOKUP(A126,'DB（シナリオ）'!$A$2:$R$217,16,FALSE)="","",VLOOKUP(A126,'DB（シナリオ）'!$A$2:$R$217,16,FALSE))</f>
        <v/>
      </c>
      <c r="P126" s="21" t="str">
        <f>IF(VLOOKUP(A126,'DB（シナリオ）'!$A$2:$R$217,17,FALSE)="","",VLOOKUP(A126,'DB（シナリオ）'!$A$2:$R$217,17,FALSE))</f>
        <v/>
      </c>
      <c r="Q126" s="26" t="str">
        <f>IF(VLOOKUP(A126,'DB（シナリオ）'!$A$2:$R$217,18,FALSE)="","",VLOOKUP(A126,'DB（シナリオ）'!$A$2:$R$217,18,FALSE))</f>
        <v/>
      </c>
    </row>
    <row r="127" spans="1:17" ht="56.25" customHeight="1" x14ac:dyDescent="0.2">
      <c r="A127" s="21">
        <f t="shared" si="1"/>
        <v>226</v>
      </c>
      <c r="B127" s="21" t="str">
        <f>IF(VLOOKUP(A127,'DB（シナリオ）'!$A$2:$R$217,2,FALSE)="","",VLOOKUP(A127,'DB（シナリオ）'!$A$2:$R$217,2,FALSE))</f>
        <v>技術部</v>
      </c>
      <c r="C127" s="22" t="str">
        <f>IF(VLOOKUP(A127,'DB（シナリオ）'!$A$2:$R$217,3,FALSE)="","",VLOOKUP(A127,'DB（シナリオ）'!$A$2:$R$217,3,FALSE))</f>
        <v>技術１課</v>
      </c>
      <c r="D127" s="21" t="str">
        <f>IF(VLOOKUP(A127,'DB（シナリオ）'!$A$2:$R$217,4,FALSE)="","",VLOOKUP(A127,'DB（シナリオ）'!$A$2:$R$217,4,FALSE))</f>
        <v/>
      </c>
      <c r="E127" s="22" t="str">
        <f>IF(VLOOKUP(A127,'DB（シナリオ）'!$A$2:$R$217,5,FALSE)="","",VLOOKUP(A127,'DB（シナリオ）'!$A$2:$R$217,5,FALSE))</f>
        <v>島田</v>
      </c>
      <c r="F127" s="22" t="str">
        <f>IF(VLOOKUP(A127,'DB（シナリオ）'!$A$2:$R$217,6,FALSE)="","",VLOOKUP(A127,'DB（シナリオ）'!$A$2:$R$217,6,FALSE))</f>
        <v>男</v>
      </c>
      <c r="G127" s="22">
        <f>IF(VLOOKUP(A127,'DB（シナリオ）'!$A$2:$R$217,7,FALSE)="","",VLOOKUP(A127,'DB（シナリオ）'!$A$2:$R$217,7,FALSE))</f>
        <v>52</v>
      </c>
      <c r="H127" s="45" t="str">
        <f>IF(VLOOKUP(A127,'DB（シナリオ）'!$A$2:$R$217,8,FALSE)="","",VLOOKUP(A127,'DB（シナリオ）'!$A$2:$R$217,8,FALSE))</f>
        <v>在館</v>
      </c>
      <c r="I127" s="21" t="str">
        <f>IF(VLOOKUP(A127,'DB（シナリオ）'!$A$2:$R$217,9,FALSE)="","",VLOOKUP(A127,'DB（シナリオ）'!$A$2:$R$217,9,FALSE))</f>
        <v/>
      </c>
      <c r="J127" s="22" t="str">
        <f>IF(VLOOKUP(A127,'DB（シナリオ）'!$A$2:$R$217,10,FALSE)="","",VLOOKUP(A127,'DB（シナリオ）'!$A$2:$R$217,10,FALSE))</f>
        <v>社内におり、無事</v>
      </c>
      <c r="K127" s="21" t="str">
        <f>IF(VLOOKUP(A127,'DB（シナリオ）'!$A$2:$R$217,11,FALSE)="","",VLOOKUP(A127,'DB（シナリオ）'!$A$2:$R$217,11,FALSE))</f>
        <v>はまべ市</v>
      </c>
      <c r="L127" s="21" t="str">
        <f>IF(VLOOKUP(A127,'DB（シナリオ）'!$A$2:$R$217,12,FALSE)="","",VLOOKUP(A127,'DB（シナリオ）'!$A$2:$R$217,12,FALSE))</f>
        <v>東西線かぶと駅</v>
      </c>
      <c r="M127" s="21">
        <f>IF(VLOOKUP(A127,'DB（シナリオ）'!$A$2:$R$217,13,FALSE)="","",VLOOKUP(A127,'DB（シナリオ）'!$A$2:$R$217,13,FALSE))</f>
        <v>30</v>
      </c>
      <c r="N127" s="21" t="str">
        <f>IF(VLOOKUP(A127,'DB（シナリオ）'!$A$2:$R$217,15,FALSE)="","",VLOOKUP(A127,'DB（シナリオ）'!$A$2:$R$217,15,FALSE))</f>
        <v>妻、娘(16歳）、娘(12歳)</v>
      </c>
      <c r="O127" s="21" t="str">
        <f>IF(VLOOKUP(A127,'DB（シナリオ）'!$A$2:$R$217,16,FALSE)="","",VLOOKUP(A127,'DB（シナリオ）'!$A$2:$R$217,16,FALSE))</f>
        <v>全員無事</v>
      </c>
      <c r="P127" s="21" t="str">
        <f>IF(VLOOKUP(A127,'DB（シナリオ）'!$A$2:$R$217,17,FALSE)="","",VLOOKUP(A127,'DB（シナリオ）'!$A$2:$R$217,17,FALSE))</f>
        <v/>
      </c>
      <c r="Q127" s="26" t="str">
        <f>IF(VLOOKUP(A127,'DB（シナリオ）'!$A$2:$R$217,18,FALSE)="","",VLOOKUP(A127,'DB（シナリオ）'!$A$2:$R$217,18,FALSE))</f>
        <v>不整脈があり、1日1回処方薬を服用（薬の効果は3日間持続）。</v>
      </c>
    </row>
    <row r="128" spans="1:17" ht="56.25" customHeight="1" x14ac:dyDescent="0.2">
      <c r="A128" s="21">
        <f t="shared" si="1"/>
        <v>227</v>
      </c>
      <c r="B128" s="21" t="str">
        <f>IF(VLOOKUP(A128,'DB（シナリオ）'!$A$2:$R$217,2,FALSE)="","",VLOOKUP(A128,'DB（シナリオ）'!$A$2:$R$217,2,FALSE))</f>
        <v>技術部</v>
      </c>
      <c r="C128" s="22" t="str">
        <f>IF(VLOOKUP(A128,'DB（シナリオ）'!$A$2:$R$217,3,FALSE)="","",VLOOKUP(A128,'DB（シナリオ）'!$A$2:$R$217,3,FALSE))</f>
        <v>技術１課</v>
      </c>
      <c r="D128" s="21" t="str">
        <f>IF(VLOOKUP(A128,'DB（シナリオ）'!$A$2:$R$217,4,FALSE)="","",VLOOKUP(A128,'DB（シナリオ）'!$A$2:$R$217,4,FALSE))</f>
        <v/>
      </c>
      <c r="E128" s="22" t="str">
        <f>IF(VLOOKUP(A128,'DB（シナリオ）'!$A$2:$R$217,5,FALSE)="","",VLOOKUP(A128,'DB（シナリオ）'!$A$2:$R$217,5,FALSE))</f>
        <v>小松</v>
      </c>
      <c r="F128" s="22" t="str">
        <f>IF(VLOOKUP(A128,'DB（シナリオ）'!$A$2:$R$217,6,FALSE)="","",VLOOKUP(A128,'DB（シナリオ）'!$A$2:$R$217,6,FALSE))</f>
        <v>男</v>
      </c>
      <c r="G128" s="22">
        <f>IF(VLOOKUP(A128,'DB（シナリオ）'!$A$2:$R$217,7,FALSE)="","",VLOOKUP(A128,'DB（シナリオ）'!$A$2:$R$217,7,FALSE))</f>
        <v>40</v>
      </c>
      <c r="H128" s="45" t="str">
        <f>IF(VLOOKUP(A128,'DB（シナリオ）'!$A$2:$R$217,8,FALSE)="","",VLOOKUP(A128,'DB（シナリオ）'!$A$2:$R$217,8,FALSE))</f>
        <v>在館</v>
      </c>
      <c r="I128" s="21" t="str">
        <f>IF(VLOOKUP(A128,'DB（シナリオ）'!$A$2:$R$217,9,FALSE)="","",VLOOKUP(A128,'DB（シナリオ）'!$A$2:$R$217,9,FALSE))</f>
        <v/>
      </c>
      <c r="J128" s="22" t="str">
        <f>IF(VLOOKUP(A128,'DB（シナリオ）'!$A$2:$R$217,10,FALSE)="","",VLOOKUP(A128,'DB（シナリオ）'!$A$2:$R$217,10,FALSE))</f>
        <v>社内におり、無事</v>
      </c>
      <c r="K128" s="21" t="str">
        <f>IF(VLOOKUP(A128,'DB（シナリオ）'!$A$2:$R$217,11,FALSE)="","",VLOOKUP(A128,'DB（シナリオ）'!$A$2:$R$217,11,FALSE))</f>
        <v>ひがしの市</v>
      </c>
      <c r="L128" s="21" t="str">
        <f>IF(VLOOKUP(A128,'DB（シナリオ）'!$A$2:$R$217,12,FALSE)="","",VLOOKUP(A128,'DB（シナリオ）'!$A$2:$R$217,12,FALSE))</f>
        <v>東西線クマ駅</v>
      </c>
      <c r="M128" s="21">
        <f>IF(VLOOKUP(A128,'DB（シナリオ）'!$A$2:$R$217,13,FALSE)="","",VLOOKUP(A128,'DB（シナリオ）'!$A$2:$R$217,13,FALSE))</f>
        <v>22</v>
      </c>
      <c r="N128" s="21" t="str">
        <f>IF(VLOOKUP(A128,'DB（シナリオ）'!$A$2:$R$217,15,FALSE)="","",VLOOKUP(A128,'DB（シナリオ）'!$A$2:$R$217,15,FALSE))</f>
        <v>妻、娘(15歳）</v>
      </c>
      <c r="O128" s="21" t="str">
        <f>IF(VLOOKUP(A128,'DB（シナリオ）'!$A$2:$R$217,16,FALSE)="","",VLOOKUP(A128,'DB（シナリオ）'!$A$2:$R$217,16,FALSE))</f>
        <v>全員無事</v>
      </c>
      <c r="P128" s="21" t="str">
        <f>IF(VLOOKUP(A128,'DB（シナリオ）'!$A$2:$R$217,17,FALSE)="","",VLOOKUP(A128,'DB（シナリオ）'!$A$2:$R$217,17,FALSE))</f>
        <v/>
      </c>
      <c r="Q128" s="26" t="str">
        <f>IF(VLOOKUP(A128,'DB（シナリオ）'!$A$2:$R$217,18,FALSE)="","",VLOOKUP(A128,'DB（シナリオ）'!$A$2:$R$217,18,FALSE))</f>
        <v/>
      </c>
    </row>
    <row r="129" spans="1:17" ht="56.25" customHeight="1" x14ac:dyDescent="0.2">
      <c r="A129" s="21">
        <f t="shared" si="1"/>
        <v>228</v>
      </c>
      <c r="B129" s="21" t="str">
        <f>IF(VLOOKUP(A129,'DB（シナリオ）'!$A$2:$R$217,2,FALSE)="","",VLOOKUP(A129,'DB（シナリオ）'!$A$2:$R$217,2,FALSE))</f>
        <v>技術部</v>
      </c>
      <c r="C129" s="22" t="str">
        <f>IF(VLOOKUP(A129,'DB（シナリオ）'!$A$2:$R$217,3,FALSE)="","",VLOOKUP(A129,'DB（シナリオ）'!$A$2:$R$217,3,FALSE))</f>
        <v>技術１課</v>
      </c>
      <c r="D129" s="21" t="str">
        <f>IF(VLOOKUP(A129,'DB（シナリオ）'!$A$2:$R$217,4,FALSE)="","",VLOOKUP(A129,'DB（シナリオ）'!$A$2:$R$217,4,FALSE))</f>
        <v/>
      </c>
      <c r="E129" s="22" t="str">
        <f>IF(VLOOKUP(A129,'DB（シナリオ）'!$A$2:$R$217,5,FALSE)="","",VLOOKUP(A129,'DB（シナリオ）'!$A$2:$R$217,5,FALSE))</f>
        <v>高野</v>
      </c>
      <c r="F129" s="22" t="str">
        <f>IF(VLOOKUP(A129,'DB（シナリオ）'!$A$2:$R$217,6,FALSE)="","",VLOOKUP(A129,'DB（シナリオ）'!$A$2:$R$217,6,FALSE))</f>
        <v>男</v>
      </c>
      <c r="G129" s="22">
        <f>IF(VLOOKUP(A129,'DB（シナリオ）'!$A$2:$R$217,7,FALSE)="","",VLOOKUP(A129,'DB（シナリオ）'!$A$2:$R$217,7,FALSE))</f>
        <v>30</v>
      </c>
      <c r="H129" s="45" t="s">
        <v>1689</v>
      </c>
      <c r="I129" s="21" t="str">
        <f>IF(VLOOKUP(A129,'DB（シナリオ）'!$A$2:$R$217,9,FALSE)="","",VLOOKUP(A129,'DB（シナリオ）'!$A$2:$R$217,9,FALSE))</f>
        <v/>
      </c>
      <c r="J129" s="22" t="s">
        <v>1690</v>
      </c>
      <c r="K129" s="21" t="str">
        <f>IF(VLOOKUP(A129,'DB（シナリオ）'!$A$2:$R$217,11,FALSE)="","",VLOOKUP(A129,'DB（シナリオ）'!$A$2:$R$217,11,FALSE))</f>
        <v>ひがしの市</v>
      </c>
      <c r="L129" s="21" t="str">
        <f>IF(VLOOKUP(A129,'DB（シナリオ）'!$A$2:$R$217,12,FALSE)="","",VLOOKUP(A129,'DB（シナリオ）'!$A$2:$R$217,12,FALSE))</f>
        <v>東西線クマ駅</v>
      </c>
      <c r="M129" s="21">
        <f>IF(VLOOKUP(A129,'DB（シナリオ）'!$A$2:$R$217,13,FALSE)="","",VLOOKUP(A129,'DB（シナリオ）'!$A$2:$R$217,13,FALSE))</f>
        <v>22</v>
      </c>
      <c r="N129" s="21" t="str">
        <f>IF(VLOOKUP(A129,'DB（シナリオ）'!$A$2:$R$217,15,FALSE)="","",VLOOKUP(A129,'DB（シナリオ）'!$A$2:$R$217,15,FALSE))</f>
        <v>独身、一人暮らし</v>
      </c>
      <c r="O129" s="21" t="str">
        <f>IF(VLOOKUP(A129,'DB（シナリオ）'!$A$2:$R$217,16,FALSE)="","",VLOOKUP(A129,'DB（シナリオ）'!$A$2:$R$217,16,FALSE))</f>
        <v/>
      </c>
      <c r="P129" s="21" t="str">
        <f>IF(VLOOKUP(A129,'DB（シナリオ）'!$A$2:$R$217,17,FALSE)="","",VLOOKUP(A129,'DB（シナリオ）'!$A$2:$R$217,17,FALSE))</f>
        <v/>
      </c>
      <c r="Q129" s="26" t="str">
        <f>IF(VLOOKUP(A129,'DB（シナリオ）'!$A$2:$R$217,18,FALSE)="","",VLOOKUP(A129,'DB（シナリオ）'!$A$2:$R$217,18,FALSE))</f>
        <v/>
      </c>
    </row>
    <row r="130" spans="1:17" ht="56.25" customHeight="1" x14ac:dyDescent="0.2">
      <c r="A130" s="21">
        <f t="shared" si="1"/>
        <v>229</v>
      </c>
      <c r="B130" s="21" t="str">
        <f>IF(VLOOKUP(A130,'DB（シナリオ）'!$A$2:$R$217,2,FALSE)="","",VLOOKUP(A130,'DB（シナリオ）'!$A$2:$R$217,2,FALSE))</f>
        <v>技術部</v>
      </c>
      <c r="C130" s="22" t="str">
        <f>IF(VLOOKUP(A130,'DB（シナリオ）'!$A$2:$R$217,3,FALSE)="","",VLOOKUP(A130,'DB（シナリオ）'!$A$2:$R$217,3,FALSE))</f>
        <v>技術１課</v>
      </c>
      <c r="D130" s="21" t="str">
        <f>IF(VLOOKUP(A130,'DB（シナリオ）'!$A$2:$R$217,4,FALSE)="","",VLOOKUP(A130,'DB（シナリオ）'!$A$2:$R$217,4,FALSE))</f>
        <v/>
      </c>
      <c r="E130" s="22" t="str">
        <f>IF(VLOOKUP(A130,'DB（シナリオ）'!$A$2:$R$217,5,FALSE)="","",VLOOKUP(A130,'DB（シナリオ）'!$A$2:$R$217,5,FALSE))</f>
        <v>水野</v>
      </c>
      <c r="F130" s="22" t="str">
        <f>IF(VLOOKUP(A130,'DB（シナリオ）'!$A$2:$R$217,6,FALSE)="","",VLOOKUP(A130,'DB（シナリオ）'!$A$2:$R$217,6,FALSE))</f>
        <v>男</v>
      </c>
      <c r="G130" s="22">
        <f>IF(VLOOKUP(A130,'DB（シナリオ）'!$A$2:$R$217,7,FALSE)="","",VLOOKUP(A130,'DB（シナリオ）'!$A$2:$R$217,7,FALSE))</f>
        <v>25</v>
      </c>
      <c r="H130" s="45" t="s">
        <v>1689</v>
      </c>
      <c r="I130" s="21" t="str">
        <f>IF(VLOOKUP(A130,'DB（シナリオ）'!$A$2:$R$217,9,FALSE)="","",VLOOKUP(A130,'DB（シナリオ）'!$A$2:$R$217,9,FALSE))</f>
        <v/>
      </c>
      <c r="J130" s="22" t="s">
        <v>1696</v>
      </c>
      <c r="K130" s="21" t="str">
        <f>IF(VLOOKUP(A130,'DB（シナリオ）'!$A$2:$R$217,11,FALSE)="","",VLOOKUP(A130,'DB（シナリオ）'!$A$2:$R$217,11,FALSE))</f>
        <v>はまべ市</v>
      </c>
      <c r="L130" s="21" t="str">
        <f>IF(VLOOKUP(A130,'DB（シナリオ）'!$A$2:$R$217,12,FALSE)="","",VLOOKUP(A130,'DB（シナリオ）'!$A$2:$R$217,12,FALSE))</f>
        <v>南北線しゃち駅</v>
      </c>
      <c r="M130" s="21">
        <f>IF(VLOOKUP(A130,'DB（シナリオ）'!$A$2:$R$217,13,FALSE)="","",VLOOKUP(A130,'DB（シナリオ）'!$A$2:$R$217,13,FALSE))</f>
        <v>18</v>
      </c>
      <c r="N130" s="21" t="str">
        <f>IF(VLOOKUP(A130,'DB（シナリオ）'!$A$2:$R$217,15,FALSE)="","",VLOOKUP(A130,'DB（シナリオ）'!$A$2:$R$217,15,FALSE))</f>
        <v>独身、一人暮らし</v>
      </c>
      <c r="O130" s="21" t="str">
        <f>IF(VLOOKUP(A130,'DB（シナリオ）'!$A$2:$R$217,16,FALSE)="","",VLOOKUP(A130,'DB（シナリオ）'!$A$2:$R$217,16,FALSE))</f>
        <v/>
      </c>
      <c r="P130" s="21" t="str">
        <f>IF(VLOOKUP(A130,'DB（シナリオ）'!$A$2:$R$217,17,FALSE)="","",VLOOKUP(A130,'DB（シナリオ）'!$A$2:$R$217,17,FALSE))</f>
        <v/>
      </c>
      <c r="Q130" s="26" t="str">
        <f>IF(VLOOKUP(A130,'DB（シナリオ）'!$A$2:$R$217,18,FALSE)="","",VLOOKUP(A130,'DB（シナリオ）'!$A$2:$R$217,18,FALSE))</f>
        <v/>
      </c>
    </row>
    <row r="131" spans="1:17" ht="56.25" customHeight="1" x14ac:dyDescent="0.2">
      <c r="A131" s="21">
        <f t="shared" si="1"/>
        <v>230</v>
      </c>
      <c r="B131" s="21" t="str">
        <f>IF(VLOOKUP(A131,'DB（シナリオ）'!$A$2:$R$217,2,FALSE)="","",VLOOKUP(A131,'DB（シナリオ）'!$A$2:$R$217,2,FALSE))</f>
        <v>技術部</v>
      </c>
      <c r="C131" s="22" t="str">
        <f>IF(VLOOKUP(A131,'DB（シナリオ）'!$A$2:$R$217,3,FALSE)="","",VLOOKUP(A131,'DB（シナリオ）'!$A$2:$R$217,3,FALSE))</f>
        <v>技術１課</v>
      </c>
      <c r="D131" s="21" t="str">
        <f>IF(VLOOKUP(A131,'DB（シナリオ）'!$A$2:$R$217,4,FALSE)="","",VLOOKUP(A131,'DB（シナリオ）'!$A$2:$R$217,4,FALSE))</f>
        <v/>
      </c>
      <c r="E131" s="22" t="str">
        <f>IF(VLOOKUP(A131,'DB（シナリオ）'!$A$2:$R$217,5,FALSE)="","",VLOOKUP(A131,'DB（シナリオ）'!$A$2:$R$217,5,FALSE))</f>
        <v>吉川</v>
      </c>
      <c r="F131" s="22" t="str">
        <f>IF(VLOOKUP(A131,'DB（シナリオ）'!$A$2:$R$217,6,FALSE)="","",VLOOKUP(A131,'DB（シナリオ）'!$A$2:$R$217,6,FALSE))</f>
        <v>男</v>
      </c>
      <c r="G131" s="22">
        <f>IF(VLOOKUP(A131,'DB（シナリオ）'!$A$2:$R$217,7,FALSE)="","",VLOOKUP(A131,'DB（シナリオ）'!$A$2:$R$217,7,FALSE))</f>
        <v>25</v>
      </c>
      <c r="H131" s="45" t="s">
        <v>1689</v>
      </c>
      <c r="I131" s="21" t="str">
        <f>IF(VLOOKUP(A131,'DB（シナリオ）'!$A$2:$R$217,9,FALSE)="","",VLOOKUP(A131,'DB（シナリオ）'!$A$2:$R$217,9,FALSE))</f>
        <v/>
      </c>
      <c r="J131" s="22" t="s">
        <v>1690</v>
      </c>
      <c r="K131" s="21" t="str">
        <f>IF(VLOOKUP(A131,'DB（シナリオ）'!$A$2:$R$217,11,FALSE)="","",VLOOKUP(A131,'DB（シナリオ）'!$A$2:$R$217,11,FALSE))</f>
        <v>ひがしの市</v>
      </c>
      <c r="L131" s="21" t="str">
        <f>IF(VLOOKUP(A131,'DB（シナリオ）'!$A$2:$R$217,12,FALSE)="","",VLOOKUP(A131,'DB（シナリオ）'!$A$2:$R$217,12,FALSE))</f>
        <v>東西線キツネ駅</v>
      </c>
      <c r="M131" s="21">
        <f>IF(VLOOKUP(A131,'DB（シナリオ）'!$A$2:$R$217,13,FALSE)="","",VLOOKUP(A131,'DB（シナリオ）'!$A$2:$R$217,13,FALSE))</f>
        <v>15</v>
      </c>
      <c r="N131" s="21" t="str">
        <f>IF(VLOOKUP(A131,'DB（シナリオ）'!$A$2:$R$217,15,FALSE)="","",VLOOKUP(A131,'DB（シナリオ）'!$A$2:$R$217,15,FALSE))</f>
        <v>独身、一人暮らし</v>
      </c>
      <c r="O131" s="21" t="str">
        <f>IF(VLOOKUP(A131,'DB（シナリオ）'!$A$2:$R$217,16,FALSE)="","",VLOOKUP(A131,'DB（シナリオ）'!$A$2:$R$217,16,FALSE))</f>
        <v/>
      </c>
      <c r="P131" s="21" t="str">
        <f>IF(VLOOKUP(A131,'DB（シナリオ）'!$A$2:$R$217,17,FALSE)="","",VLOOKUP(A131,'DB（シナリオ）'!$A$2:$R$217,17,FALSE))</f>
        <v/>
      </c>
      <c r="Q131" s="26" t="str">
        <f>IF(VLOOKUP(A131,'DB（シナリオ）'!$A$2:$R$217,18,FALSE)="","",VLOOKUP(A131,'DB（シナリオ）'!$A$2:$R$217,18,FALSE))</f>
        <v/>
      </c>
    </row>
    <row r="132" spans="1:17" ht="56.25" customHeight="1" x14ac:dyDescent="0.2">
      <c r="A132" s="21">
        <f t="shared" si="1"/>
        <v>231</v>
      </c>
      <c r="B132" s="21" t="str">
        <f>IF(VLOOKUP(A132,'DB（シナリオ）'!$A$2:$R$217,2,FALSE)="","",VLOOKUP(A132,'DB（シナリオ）'!$A$2:$R$217,2,FALSE))</f>
        <v>技術部</v>
      </c>
      <c r="C132" s="22" t="str">
        <f>IF(VLOOKUP(A132,'DB（シナリオ）'!$A$2:$R$217,3,FALSE)="","",VLOOKUP(A132,'DB（シナリオ）'!$A$2:$R$217,3,FALSE))</f>
        <v>技術１課</v>
      </c>
      <c r="D132" s="21" t="str">
        <f>IF(VLOOKUP(A132,'DB（シナリオ）'!$A$2:$R$217,4,FALSE)="","",VLOOKUP(A132,'DB（シナリオ）'!$A$2:$R$217,4,FALSE))</f>
        <v/>
      </c>
      <c r="E132" s="22" t="str">
        <f>IF(VLOOKUP(A132,'DB（シナリオ）'!$A$2:$R$217,5,FALSE)="","",VLOOKUP(A132,'DB（シナリオ）'!$A$2:$R$217,5,FALSE))</f>
        <v>山内</v>
      </c>
      <c r="F132" s="22" t="str">
        <f>IF(VLOOKUP(A132,'DB（シナリオ）'!$A$2:$R$217,6,FALSE)="","",VLOOKUP(A132,'DB（シナリオ）'!$A$2:$R$217,6,FALSE))</f>
        <v>男</v>
      </c>
      <c r="G132" s="22">
        <f>IF(VLOOKUP(A132,'DB（シナリオ）'!$A$2:$R$217,7,FALSE)="","",VLOOKUP(A132,'DB（シナリオ）'!$A$2:$R$217,7,FALSE))</f>
        <v>49</v>
      </c>
      <c r="H132" s="45" t="s">
        <v>1689</v>
      </c>
      <c r="I132" s="21" t="str">
        <f>IF(VLOOKUP(A132,'DB（シナリオ）'!$A$2:$R$217,9,FALSE)="","",VLOOKUP(A132,'DB（シナリオ）'!$A$2:$R$217,9,FALSE))</f>
        <v/>
      </c>
      <c r="J132" s="22" t="s">
        <v>1690</v>
      </c>
      <c r="K132" s="21" t="str">
        <f>IF(VLOOKUP(A132,'DB（シナリオ）'!$A$2:$R$217,11,FALSE)="","",VLOOKUP(A132,'DB（シナリオ）'!$A$2:$R$217,11,FALSE))</f>
        <v>にしやま市</v>
      </c>
      <c r="L132" s="21" t="str">
        <f>IF(VLOOKUP(A132,'DB（シナリオ）'!$A$2:$R$217,12,FALSE)="","",VLOOKUP(A132,'DB（シナリオ）'!$A$2:$R$217,12,FALSE))</f>
        <v>東西線はち駅</v>
      </c>
      <c r="M132" s="21">
        <f>IF(VLOOKUP(A132,'DB（シナリオ）'!$A$2:$R$217,13,FALSE)="","",VLOOKUP(A132,'DB（シナリオ）'!$A$2:$R$217,13,FALSE))</f>
        <v>15</v>
      </c>
      <c r="N132" s="21" t="str">
        <f>IF(VLOOKUP(A132,'DB（シナリオ）'!$A$2:$R$217,15,FALSE)="","",VLOOKUP(A132,'DB（シナリオ）'!$A$2:$R$217,15,FALSE))</f>
        <v>妻、娘(18歳）、息子(14歳)</v>
      </c>
      <c r="O132" s="21" t="str">
        <f>IF(VLOOKUP(A132,'DB（シナリオ）'!$A$2:$R$217,16,FALSE)="","",VLOOKUP(A132,'DB（シナリオ）'!$A$2:$R$217,16,FALSE))</f>
        <v>全員無事</v>
      </c>
      <c r="P132" s="21" t="str">
        <f>IF(VLOOKUP(A132,'DB（シナリオ）'!$A$2:$R$217,17,FALSE)="","",VLOOKUP(A132,'DB（シナリオ）'!$A$2:$R$217,17,FALSE))</f>
        <v/>
      </c>
      <c r="Q132" s="26" t="str">
        <f>IF(VLOOKUP(A132,'DB（シナリオ）'!$A$2:$R$217,18,FALSE)="","",VLOOKUP(A132,'DB（シナリオ）'!$A$2:$R$217,18,FALSE))</f>
        <v/>
      </c>
    </row>
    <row r="133" spans="1:17" ht="56.25" customHeight="1" x14ac:dyDescent="0.2">
      <c r="A133" s="21">
        <f t="shared" ref="A133:A196" si="2">A132+1</f>
        <v>232</v>
      </c>
      <c r="B133" s="21" t="str">
        <f>IF(VLOOKUP(A133,'DB（シナリオ）'!$A$2:$R$217,2,FALSE)="","",VLOOKUP(A133,'DB（シナリオ）'!$A$2:$R$217,2,FALSE))</f>
        <v>技術部</v>
      </c>
      <c r="C133" s="22" t="str">
        <f>IF(VLOOKUP(A133,'DB（シナリオ）'!$A$2:$R$217,3,FALSE)="","",VLOOKUP(A133,'DB（シナリオ）'!$A$2:$R$217,3,FALSE))</f>
        <v>技術１課</v>
      </c>
      <c r="D133" s="21" t="str">
        <f>IF(VLOOKUP(A133,'DB（シナリオ）'!$A$2:$R$217,4,FALSE)="","",VLOOKUP(A133,'DB（シナリオ）'!$A$2:$R$217,4,FALSE))</f>
        <v/>
      </c>
      <c r="E133" s="22" t="str">
        <f>IF(VLOOKUP(A133,'DB（シナリオ）'!$A$2:$R$217,5,FALSE)="","",VLOOKUP(A133,'DB（シナリオ）'!$A$2:$R$217,5,FALSE))</f>
        <v>西田</v>
      </c>
      <c r="F133" s="22" t="str">
        <f>IF(VLOOKUP(A133,'DB（シナリオ）'!$A$2:$R$217,6,FALSE)="","",VLOOKUP(A133,'DB（シナリオ）'!$A$2:$R$217,6,FALSE))</f>
        <v>男</v>
      </c>
      <c r="G133" s="22">
        <f>IF(VLOOKUP(A133,'DB（シナリオ）'!$A$2:$R$217,7,FALSE)="","",VLOOKUP(A133,'DB（シナリオ）'!$A$2:$R$217,7,FALSE))</f>
        <v>42</v>
      </c>
      <c r="H133" s="45" t="s">
        <v>1689</v>
      </c>
      <c r="I133" s="21" t="str">
        <f>IF(VLOOKUP(A133,'DB（シナリオ）'!$A$2:$R$217,9,FALSE)="","",VLOOKUP(A133,'DB（シナリオ）'!$A$2:$R$217,9,FALSE))</f>
        <v/>
      </c>
      <c r="J133" s="22" t="s">
        <v>1690</v>
      </c>
      <c r="K133" s="21" t="str">
        <f>IF(VLOOKUP(A133,'DB（シナリオ）'!$A$2:$R$217,11,FALSE)="","",VLOOKUP(A133,'DB（シナリオ）'!$A$2:$R$217,11,FALSE))</f>
        <v>ひがしの市</v>
      </c>
      <c r="L133" s="21" t="str">
        <f>IF(VLOOKUP(A133,'DB（シナリオ）'!$A$2:$R$217,12,FALSE)="","",VLOOKUP(A133,'DB（シナリオ）'!$A$2:$R$217,12,FALSE))</f>
        <v>南北線メロン駅</v>
      </c>
      <c r="M133" s="21">
        <f>IF(VLOOKUP(A133,'DB（シナリオ）'!$A$2:$R$217,13,FALSE)="","",VLOOKUP(A133,'DB（シナリオ）'!$A$2:$R$217,13,FALSE))</f>
        <v>15</v>
      </c>
      <c r="N133" s="21" t="str">
        <f>IF(VLOOKUP(A133,'DB（シナリオ）'!$A$2:$R$217,15,FALSE)="","",VLOOKUP(A133,'DB（シナリオ）'!$A$2:$R$217,15,FALSE))</f>
        <v>独身、一人暮らし</v>
      </c>
      <c r="O133" s="21" t="str">
        <f>IF(VLOOKUP(A133,'DB（シナリオ）'!$A$2:$R$217,16,FALSE)="","",VLOOKUP(A133,'DB（シナリオ）'!$A$2:$R$217,16,FALSE))</f>
        <v/>
      </c>
      <c r="P133" s="21" t="str">
        <f>IF(VLOOKUP(A133,'DB（シナリオ）'!$A$2:$R$217,17,FALSE)="","",VLOOKUP(A133,'DB（シナリオ）'!$A$2:$R$217,17,FALSE))</f>
        <v/>
      </c>
      <c r="Q133" s="26" t="str">
        <f>IF(VLOOKUP(A133,'DB（シナリオ）'!$A$2:$R$217,18,FALSE)="","",VLOOKUP(A133,'DB（シナリオ）'!$A$2:$R$217,18,FALSE))</f>
        <v/>
      </c>
    </row>
    <row r="134" spans="1:17" ht="56.25" customHeight="1" x14ac:dyDescent="0.2">
      <c r="A134" s="21">
        <f t="shared" si="2"/>
        <v>233</v>
      </c>
      <c r="B134" s="21" t="str">
        <f>IF(VLOOKUP(A134,'DB（シナリオ）'!$A$2:$R$217,2,FALSE)="","",VLOOKUP(A134,'DB（シナリオ）'!$A$2:$R$217,2,FALSE))</f>
        <v>技術部</v>
      </c>
      <c r="C134" s="22" t="str">
        <f>IF(VLOOKUP(A134,'DB（シナリオ）'!$A$2:$R$217,3,FALSE)="","",VLOOKUP(A134,'DB（シナリオ）'!$A$2:$R$217,3,FALSE))</f>
        <v>技術１課</v>
      </c>
      <c r="D134" s="21" t="str">
        <f>IF(VLOOKUP(A134,'DB（シナリオ）'!$A$2:$R$217,4,FALSE)="","",VLOOKUP(A134,'DB（シナリオ）'!$A$2:$R$217,4,FALSE))</f>
        <v/>
      </c>
      <c r="E134" s="22" t="str">
        <f>IF(VLOOKUP(A134,'DB（シナリオ）'!$A$2:$R$217,5,FALSE)="","",VLOOKUP(A134,'DB（シナリオ）'!$A$2:$R$217,5,FALSE))</f>
        <v>菊池</v>
      </c>
      <c r="F134" s="22" t="str">
        <f>IF(VLOOKUP(A134,'DB（シナリオ）'!$A$2:$R$217,6,FALSE)="","",VLOOKUP(A134,'DB（シナリオ）'!$A$2:$R$217,6,FALSE))</f>
        <v>男</v>
      </c>
      <c r="G134" s="22">
        <f>IF(VLOOKUP(A134,'DB（シナリオ）'!$A$2:$R$217,7,FALSE)="","",VLOOKUP(A134,'DB（シナリオ）'!$A$2:$R$217,7,FALSE))</f>
        <v>40</v>
      </c>
      <c r="H134" s="45" t="s">
        <v>1689</v>
      </c>
      <c r="I134" s="21" t="str">
        <f>IF(VLOOKUP(A134,'DB（シナリオ）'!$A$2:$R$217,9,FALSE)="","",VLOOKUP(A134,'DB（シナリオ）'!$A$2:$R$217,9,FALSE))</f>
        <v/>
      </c>
      <c r="J134" s="22" t="s">
        <v>1692</v>
      </c>
      <c r="K134" s="21" t="str">
        <f>IF(VLOOKUP(A134,'DB（シナリオ）'!$A$2:$R$217,11,FALSE)="","",VLOOKUP(A134,'DB（シナリオ）'!$A$2:$R$217,11,FALSE))</f>
        <v>はまべ市</v>
      </c>
      <c r="L134" s="21" t="str">
        <f>IF(VLOOKUP(A134,'DB（シナリオ）'!$A$2:$R$217,12,FALSE)="","",VLOOKUP(A134,'DB（シナリオ）'!$A$2:$R$217,12,FALSE))</f>
        <v>南北線まぐろ駅</v>
      </c>
      <c r="M134" s="21">
        <f>IF(VLOOKUP(A134,'DB（シナリオ）'!$A$2:$R$217,13,FALSE)="","",VLOOKUP(A134,'DB（シナリオ）'!$A$2:$R$217,13,FALSE))</f>
        <v>15</v>
      </c>
      <c r="N134" s="21" t="str">
        <f>IF(VLOOKUP(A134,'DB（シナリオ）'!$A$2:$R$217,15,FALSE)="","",VLOOKUP(A134,'DB（シナリオ）'!$A$2:$R$217,15,FALSE))</f>
        <v>妻、娘（15歳）</v>
      </c>
      <c r="O134" s="21" t="str">
        <f>IF(VLOOKUP(A134,'DB（シナリオ）'!$A$2:$R$217,16,FALSE)="","",VLOOKUP(A134,'DB（シナリオ）'!$A$2:$R$217,16,FALSE))</f>
        <v>妻：不明、娘：中学校で無事</v>
      </c>
      <c r="P134" s="21" t="str">
        <f>IF(VLOOKUP(A134,'DB（シナリオ）'!$A$2:$R$217,17,FALSE)="","",VLOOKUP(A134,'DB（シナリオ）'!$A$2:$R$217,17,FALSE))</f>
        <v/>
      </c>
      <c r="Q134" s="26" t="str">
        <f>IF(VLOOKUP(A134,'DB（シナリオ）'!$A$2:$R$217,18,FALSE)="","",VLOOKUP(A134,'DB（シナリオ）'!$A$2:$R$217,18,FALSE))</f>
        <v/>
      </c>
    </row>
    <row r="135" spans="1:17" ht="56.25" customHeight="1" x14ac:dyDescent="0.2">
      <c r="A135" s="21">
        <f t="shared" si="2"/>
        <v>234</v>
      </c>
      <c r="B135" s="21" t="str">
        <f>IF(VLOOKUP(A135,'DB（シナリオ）'!$A$2:$R$217,2,FALSE)="","",VLOOKUP(A135,'DB（シナリオ）'!$A$2:$R$217,2,FALSE))</f>
        <v>技術部</v>
      </c>
      <c r="C135" s="22" t="str">
        <f>IF(VLOOKUP(A135,'DB（シナリオ）'!$A$2:$R$217,3,FALSE)="","",VLOOKUP(A135,'DB（シナリオ）'!$A$2:$R$217,3,FALSE))</f>
        <v>技術１課</v>
      </c>
      <c r="D135" s="21" t="str">
        <f>IF(VLOOKUP(A135,'DB（シナリオ）'!$A$2:$R$217,4,FALSE)="","",VLOOKUP(A135,'DB（シナリオ）'!$A$2:$R$217,4,FALSE))</f>
        <v/>
      </c>
      <c r="E135" s="22" t="str">
        <f>IF(VLOOKUP(A135,'DB（シナリオ）'!$A$2:$R$217,5,FALSE)="","",VLOOKUP(A135,'DB（シナリオ）'!$A$2:$R$217,5,FALSE))</f>
        <v>西川</v>
      </c>
      <c r="F135" s="22" t="str">
        <f>IF(VLOOKUP(A135,'DB（シナリオ）'!$A$2:$R$217,6,FALSE)="","",VLOOKUP(A135,'DB（シナリオ）'!$A$2:$R$217,6,FALSE))</f>
        <v>男</v>
      </c>
      <c r="G135" s="22">
        <f>IF(VLOOKUP(A135,'DB（シナリオ）'!$A$2:$R$217,7,FALSE)="","",VLOOKUP(A135,'DB（シナリオ）'!$A$2:$R$217,7,FALSE))</f>
        <v>36</v>
      </c>
      <c r="H135" s="45" t="str">
        <f>IF(VLOOKUP(A135,'DB（シナリオ）'!$A$2:$R$217,8,FALSE)="","",VLOOKUP(A135,'DB（シナリオ）'!$A$2:$R$217,8,FALSE))</f>
        <v>在館</v>
      </c>
      <c r="I135" s="21" t="str">
        <f>IF(VLOOKUP(A135,'DB（シナリオ）'!$A$2:$R$217,9,FALSE)="","",VLOOKUP(A135,'DB（シナリオ）'!$A$2:$R$217,9,FALSE))</f>
        <v/>
      </c>
      <c r="J135" s="22" t="str">
        <f>IF(VLOOKUP(A135,'DB（シナリオ）'!$A$2:$R$217,10,FALSE)="","",VLOOKUP(A135,'DB（シナリオ）'!$A$2:$R$217,10,FALSE))</f>
        <v>社内におり、無事</v>
      </c>
      <c r="K135" s="21" t="str">
        <f>IF(VLOOKUP(A135,'DB（シナリオ）'!$A$2:$R$217,11,FALSE)="","",VLOOKUP(A135,'DB（シナリオ）'!$A$2:$R$217,11,FALSE))</f>
        <v>ひがしの市</v>
      </c>
      <c r="L135" s="21" t="str">
        <f>IF(VLOOKUP(A135,'DB（シナリオ）'!$A$2:$R$217,12,FALSE)="","",VLOOKUP(A135,'DB（シナリオ）'!$A$2:$R$217,12,FALSE))</f>
        <v>東西線クマ駅</v>
      </c>
      <c r="M135" s="21">
        <f>IF(VLOOKUP(A135,'DB（シナリオ）'!$A$2:$R$217,13,FALSE)="","",VLOOKUP(A135,'DB（シナリオ）'!$A$2:$R$217,13,FALSE))</f>
        <v>22</v>
      </c>
      <c r="N135" s="21" t="str">
        <f>IF(VLOOKUP(A135,'DB（シナリオ）'!$A$2:$R$217,15,FALSE)="","",VLOOKUP(A135,'DB（シナリオ）'!$A$2:$R$217,15,FALSE))</f>
        <v>妻、息子（6歳）</v>
      </c>
      <c r="O135" s="21" t="str">
        <f>IF(VLOOKUP(A135,'DB（シナリオ）'!$A$2:$R$217,16,FALSE)="","",VLOOKUP(A135,'DB（シナリオ）'!$A$2:$R$217,16,FALSE))</f>
        <v>全員無事</v>
      </c>
      <c r="P135" s="21" t="str">
        <f>IF(VLOOKUP(A135,'DB（シナリオ）'!$A$2:$R$217,17,FALSE)="","",VLOOKUP(A135,'DB（シナリオ）'!$A$2:$R$217,17,FALSE))</f>
        <v/>
      </c>
      <c r="Q135" s="26" t="str">
        <f>IF(VLOOKUP(A135,'DB（シナリオ）'!$A$2:$R$217,18,FALSE)="","",VLOOKUP(A135,'DB（シナリオ）'!$A$2:$R$217,18,FALSE))</f>
        <v/>
      </c>
    </row>
    <row r="136" spans="1:17" ht="56.25" customHeight="1" x14ac:dyDescent="0.2">
      <c r="A136" s="21">
        <f t="shared" si="2"/>
        <v>235</v>
      </c>
      <c r="B136" s="21" t="str">
        <f>IF(VLOOKUP(A136,'DB（シナリオ）'!$A$2:$R$217,2,FALSE)="","",VLOOKUP(A136,'DB（シナリオ）'!$A$2:$R$217,2,FALSE))</f>
        <v>技術部</v>
      </c>
      <c r="C136" s="22" t="str">
        <f>IF(VLOOKUP(A136,'DB（シナリオ）'!$A$2:$R$217,3,FALSE)="","",VLOOKUP(A136,'DB（シナリオ）'!$A$2:$R$217,3,FALSE))</f>
        <v>技術１課</v>
      </c>
      <c r="D136" s="21" t="str">
        <f>IF(VLOOKUP(A136,'DB（シナリオ）'!$A$2:$R$217,4,FALSE)="","",VLOOKUP(A136,'DB（シナリオ）'!$A$2:$R$217,4,FALSE))</f>
        <v/>
      </c>
      <c r="E136" s="22" t="str">
        <f>IF(VLOOKUP(A136,'DB（シナリオ）'!$A$2:$R$217,5,FALSE)="","",VLOOKUP(A136,'DB（シナリオ）'!$A$2:$R$217,5,FALSE))</f>
        <v>北村</v>
      </c>
      <c r="F136" s="22" t="str">
        <f>IF(VLOOKUP(A136,'DB（シナリオ）'!$A$2:$R$217,6,FALSE)="","",VLOOKUP(A136,'DB（シナリオ）'!$A$2:$R$217,6,FALSE))</f>
        <v>男</v>
      </c>
      <c r="G136" s="22">
        <f>IF(VLOOKUP(A136,'DB（シナリオ）'!$A$2:$R$217,7,FALSE)="","",VLOOKUP(A136,'DB（シナリオ）'!$A$2:$R$217,7,FALSE))</f>
        <v>35</v>
      </c>
      <c r="H136" s="45" t="s">
        <v>1689</v>
      </c>
      <c r="I136" s="21" t="str">
        <f>IF(VLOOKUP(A136,'DB（シナリオ）'!$A$2:$R$217,9,FALSE)="","",VLOOKUP(A136,'DB（シナリオ）'!$A$2:$R$217,9,FALSE))</f>
        <v/>
      </c>
      <c r="J136" s="22" t="s">
        <v>1690</v>
      </c>
      <c r="K136" s="21" t="str">
        <f>IF(VLOOKUP(A136,'DB（シナリオ）'!$A$2:$R$217,11,FALSE)="","",VLOOKUP(A136,'DB（シナリオ）'!$A$2:$R$217,11,FALSE))</f>
        <v>にしやま市</v>
      </c>
      <c r="L136" s="21" t="str">
        <f>IF(VLOOKUP(A136,'DB（シナリオ）'!$A$2:$R$217,12,FALSE)="","",VLOOKUP(A136,'DB（シナリオ）'!$A$2:$R$217,12,FALSE))</f>
        <v>東西線てんとう駅</v>
      </c>
      <c r="M136" s="21">
        <f>IF(VLOOKUP(A136,'DB（シナリオ）'!$A$2:$R$217,13,FALSE)="","",VLOOKUP(A136,'DB（シナリオ）'!$A$2:$R$217,13,FALSE))</f>
        <v>10</v>
      </c>
      <c r="N136" s="21" t="str">
        <f>IF(VLOOKUP(A136,'DB（シナリオ）'!$A$2:$R$217,15,FALSE)="","",VLOOKUP(A136,'DB（シナリオ）'!$A$2:$R$217,15,FALSE))</f>
        <v>独身、一人暮らし</v>
      </c>
      <c r="O136" s="21" t="str">
        <f>IF(VLOOKUP(A136,'DB（シナリオ）'!$A$2:$R$217,16,FALSE)="","",VLOOKUP(A136,'DB（シナリオ）'!$A$2:$R$217,16,FALSE))</f>
        <v/>
      </c>
      <c r="P136" s="21" t="str">
        <f>IF(VLOOKUP(A136,'DB（シナリオ）'!$A$2:$R$217,17,FALSE)="","",VLOOKUP(A136,'DB（シナリオ）'!$A$2:$R$217,17,FALSE))</f>
        <v/>
      </c>
      <c r="Q136" s="26" t="str">
        <f>IF(VLOOKUP(A136,'DB（シナリオ）'!$A$2:$R$217,18,FALSE)="","",VLOOKUP(A136,'DB（シナリオ）'!$A$2:$R$217,18,FALSE))</f>
        <v/>
      </c>
    </row>
    <row r="137" spans="1:17" ht="56.25" customHeight="1" x14ac:dyDescent="0.2">
      <c r="A137" s="21">
        <f t="shared" si="2"/>
        <v>236</v>
      </c>
      <c r="B137" s="21" t="str">
        <f>IF(VLOOKUP(A137,'DB（シナリオ）'!$A$2:$R$217,2,FALSE)="","",VLOOKUP(A137,'DB（シナリオ）'!$A$2:$R$217,2,FALSE))</f>
        <v>技術部</v>
      </c>
      <c r="C137" s="22" t="str">
        <f>IF(VLOOKUP(A137,'DB（シナリオ）'!$A$2:$R$217,3,FALSE)="","",VLOOKUP(A137,'DB（シナリオ）'!$A$2:$R$217,3,FALSE))</f>
        <v>技術１課</v>
      </c>
      <c r="D137" s="21" t="str">
        <f>IF(VLOOKUP(A137,'DB（シナリオ）'!$A$2:$R$217,4,FALSE)="","",VLOOKUP(A137,'DB（シナリオ）'!$A$2:$R$217,4,FALSE))</f>
        <v/>
      </c>
      <c r="E137" s="22" t="str">
        <f>IF(VLOOKUP(A137,'DB（シナリオ）'!$A$2:$R$217,5,FALSE)="","",VLOOKUP(A137,'DB（シナリオ）'!$A$2:$R$217,5,FALSE))</f>
        <v>浜田</v>
      </c>
      <c r="F137" s="22" t="str">
        <f>IF(VLOOKUP(A137,'DB（シナリオ）'!$A$2:$R$217,6,FALSE)="","",VLOOKUP(A137,'DB（シナリオ）'!$A$2:$R$217,6,FALSE))</f>
        <v>女</v>
      </c>
      <c r="G137" s="22">
        <f>IF(VLOOKUP(A137,'DB（シナリオ）'!$A$2:$R$217,7,FALSE)="","",VLOOKUP(A137,'DB（シナリオ）'!$A$2:$R$217,7,FALSE))</f>
        <v>40</v>
      </c>
      <c r="H137" s="45" t="s">
        <v>1689</v>
      </c>
      <c r="I137" s="21" t="str">
        <f>IF(VLOOKUP(A137,'DB（シナリオ）'!$A$2:$R$217,9,FALSE)="","",VLOOKUP(A137,'DB（シナリオ）'!$A$2:$R$217,9,FALSE))</f>
        <v/>
      </c>
      <c r="J137" s="22" t="s">
        <v>1690</v>
      </c>
      <c r="K137" s="21" t="str">
        <f>IF(VLOOKUP(A137,'DB（シナリオ）'!$A$2:$R$217,11,FALSE)="","",VLOOKUP(A137,'DB（シナリオ）'!$A$2:$R$217,11,FALSE))</f>
        <v>ひがしの市</v>
      </c>
      <c r="L137" s="21" t="str">
        <f>IF(VLOOKUP(A137,'DB（シナリオ）'!$A$2:$R$217,12,FALSE)="","",VLOOKUP(A137,'DB（シナリオ）'!$A$2:$R$217,12,FALSE))</f>
        <v>東西線ウサギ駅</v>
      </c>
      <c r="M137" s="21">
        <f>IF(VLOOKUP(A137,'DB（シナリオ）'!$A$2:$R$217,13,FALSE)="","",VLOOKUP(A137,'DB（シナリオ）'!$A$2:$R$217,13,FALSE))</f>
        <v>10</v>
      </c>
      <c r="N137" s="21" t="str">
        <f>IF(VLOOKUP(A137,'DB（シナリオ）'!$A$2:$R$217,15,FALSE)="","",VLOOKUP(A137,'DB（シナリオ）'!$A$2:$R$217,15,FALSE))</f>
        <v>夫、娘(13歳）</v>
      </c>
      <c r="O137" s="21" t="str">
        <f>IF(VLOOKUP(A137,'DB（シナリオ）'!$A$2:$R$217,16,FALSE)="","",VLOOKUP(A137,'DB（シナリオ）'!$A$2:$R$217,16,FALSE))</f>
        <v>全員無事</v>
      </c>
      <c r="P137" s="21" t="str">
        <f>IF(VLOOKUP(A137,'DB（シナリオ）'!$A$2:$R$217,17,FALSE)="","",VLOOKUP(A137,'DB（シナリオ）'!$A$2:$R$217,17,FALSE))</f>
        <v/>
      </c>
      <c r="Q137" s="26" t="str">
        <f>IF(VLOOKUP(A137,'DB（シナリオ）'!$A$2:$R$217,18,FALSE)="","",VLOOKUP(A137,'DB（シナリオ）'!$A$2:$R$217,18,FALSE))</f>
        <v/>
      </c>
    </row>
    <row r="138" spans="1:17" ht="56.25" customHeight="1" x14ac:dyDescent="0.2">
      <c r="A138" s="21">
        <f t="shared" si="2"/>
        <v>237</v>
      </c>
      <c r="B138" s="21" t="str">
        <f>IF(VLOOKUP(A138,'DB（シナリオ）'!$A$2:$R$217,2,FALSE)="","",VLOOKUP(A138,'DB（シナリオ）'!$A$2:$R$217,2,FALSE))</f>
        <v>技術部</v>
      </c>
      <c r="C138" s="22" t="str">
        <f>IF(VLOOKUP(A138,'DB（シナリオ）'!$A$2:$R$217,3,FALSE)="","",VLOOKUP(A138,'DB（シナリオ）'!$A$2:$R$217,3,FALSE))</f>
        <v>技術１課</v>
      </c>
      <c r="D138" s="21" t="str">
        <f>IF(VLOOKUP(A138,'DB（シナリオ）'!$A$2:$R$217,4,FALSE)="","",VLOOKUP(A138,'DB（シナリオ）'!$A$2:$R$217,4,FALSE))</f>
        <v/>
      </c>
      <c r="E138" s="22" t="str">
        <f>IF(VLOOKUP(A138,'DB（シナリオ）'!$A$2:$R$217,5,FALSE)="","",VLOOKUP(A138,'DB（シナリオ）'!$A$2:$R$217,5,FALSE))</f>
        <v>五十嵐</v>
      </c>
      <c r="F138" s="22" t="str">
        <f>IF(VLOOKUP(A138,'DB（シナリオ）'!$A$2:$R$217,6,FALSE)="","",VLOOKUP(A138,'DB（シナリオ）'!$A$2:$R$217,6,FALSE))</f>
        <v>女</v>
      </c>
      <c r="G138" s="22">
        <f>IF(VLOOKUP(A138,'DB（シナリオ）'!$A$2:$R$217,7,FALSE)="","",VLOOKUP(A138,'DB（シナリオ）'!$A$2:$R$217,7,FALSE))</f>
        <v>38</v>
      </c>
      <c r="H138" s="45" t="str">
        <f>IF(VLOOKUP(A138,'DB（シナリオ）'!$A$2:$R$217,8,FALSE)="","",VLOOKUP(A138,'DB（シナリオ）'!$A$2:$R$217,8,FALSE))</f>
        <v>在館</v>
      </c>
      <c r="I138" s="21" t="str">
        <f>IF(VLOOKUP(A138,'DB（シナリオ）'!$A$2:$R$217,9,FALSE)="","",VLOOKUP(A138,'DB（シナリオ）'!$A$2:$R$217,9,FALSE))</f>
        <v/>
      </c>
      <c r="J138" s="22" t="str">
        <f>IF(VLOOKUP(A138,'DB（シナリオ）'!$A$2:$R$217,10,FALSE)="","",VLOOKUP(A138,'DB（シナリオ）'!$A$2:$R$217,10,FALSE))</f>
        <v>社内におり、無事</v>
      </c>
      <c r="K138" s="21" t="str">
        <f>IF(VLOOKUP(A138,'DB（シナリオ）'!$A$2:$R$217,11,FALSE)="","",VLOOKUP(A138,'DB（シナリオ）'!$A$2:$R$217,11,FALSE))</f>
        <v>にしやま市</v>
      </c>
      <c r="L138" s="21" t="str">
        <f>IF(VLOOKUP(A138,'DB（シナリオ）'!$A$2:$R$217,12,FALSE)="","",VLOOKUP(A138,'DB（シナリオ）'!$A$2:$R$217,12,FALSE))</f>
        <v>東西線こおろぎ駅</v>
      </c>
      <c r="M138" s="21">
        <f>IF(VLOOKUP(A138,'DB（シナリオ）'!$A$2:$R$217,13,FALSE)="","",VLOOKUP(A138,'DB（シナリオ）'!$A$2:$R$217,13,FALSE))</f>
        <v>20</v>
      </c>
      <c r="N138" s="21" t="str">
        <f>IF(VLOOKUP(A138,'DB（シナリオ）'!$A$2:$R$217,15,FALSE)="","",VLOOKUP(A138,'DB（シナリオ）'!$A$2:$R$217,15,FALSE))</f>
        <v>両親と3人暮らし</v>
      </c>
      <c r="O138" s="21" t="str">
        <f>IF(VLOOKUP(A138,'DB（シナリオ）'!$A$2:$R$217,16,FALSE)="","",VLOOKUP(A138,'DB（シナリオ）'!$A$2:$R$217,16,FALSE))</f>
        <v>両親とも無事だが、住んでいるアパートの損傷が激しく、しばらく住めそうにない。</v>
      </c>
      <c r="P138" s="21" t="str">
        <f>IF(VLOOKUP(A138,'DB（シナリオ）'!$A$2:$R$217,17,FALSE)="","",VLOOKUP(A138,'DB（シナリオ）'!$A$2:$R$217,17,FALSE))</f>
        <v/>
      </c>
      <c r="Q138" s="26" t="str">
        <f>IF(VLOOKUP(A138,'DB（シナリオ）'!$A$2:$R$217,18,FALSE)="","",VLOOKUP(A138,'DB（シナリオ）'!$A$2:$R$217,18,FALSE))</f>
        <v>父(75)は重度の認知症で介護が必要。</v>
      </c>
    </row>
    <row r="139" spans="1:17" ht="56.25" customHeight="1" x14ac:dyDescent="0.2">
      <c r="A139" s="21">
        <f t="shared" si="2"/>
        <v>238</v>
      </c>
      <c r="B139" s="21" t="str">
        <f>IF(VLOOKUP(A139,'DB（シナリオ）'!$A$2:$R$217,2,FALSE)="","",VLOOKUP(A139,'DB（シナリオ）'!$A$2:$R$217,2,FALSE))</f>
        <v>技術部</v>
      </c>
      <c r="C139" s="22" t="str">
        <f>IF(VLOOKUP(A139,'DB（シナリオ）'!$A$2:$R$217,3,FALSE)="","",VLOOKUP(A139,'DB（シナリオ）'!$A$2:$R$217,3,FALSE))</f>
        <v>技術１課</v>
      </c>
      <c r="D139" s="21" t="str">
        <f>IF(VLOOKUP(A139,'DB（シナリオ）'!$A$2:$R$217,4,FALSE)="","",VLOOKUP(A139,'DB（シナリオ）'!$A$2:$R$217,4,FALSE))</f>
        <v/>
      </c>
      <c r="E139" s="22" t="str">
        <f>IF(VLOOKUP(A139,'DB（シナリオ）'!$A$2:$R$217,5,FALSE)="","",VLOOKUP(A139,'DB（シナリオ）'!$A$2:$R$217,5,FALSE))</f>
        <v>安田</v>
      </c>
      <c r="F139" s="22" t="str">
        <f>IF(VLOOKUP(A139,'DB（シナリオ）'!$A$2:$R$217,6,FALSE)="","",VLOOKUP(A139,'DB（シナリオ）'!$A$2:$R$217,6,FALSE))</f>
        <v>女</v>
      </c>
      <c r="G139" s="22">
        <f>IF(VLOOKUP(A139,'DB（シナリオ）'!$A$2:$R$217,7,FALSE)="","",VLOOKUP(A139,'DB（シナリオ）'!$A$2:$R$217,7,FALSE))</f>
        <v>31</v>
      </c>
      <c r="H139" s="45" t="s">
        <v>1689</v>
      </c>
      <c r="I139" s="21" t="str">
        <f>IF(VLOOKUP(A139,'DB（シナリオ）'!$A$2:$R$217,9,FALSE)="","",VLOOKUP(A139,'DB（シナリオ）'!$A$2:$R$217,9,FALSE))</f>
        <v/>
      </c>
      <c r="J139" s="22" t="s">
        <v>1692</v>
      </c>
      <c r="K139" s="21" t="str">
        <f>IF(VLOOKUP(A139,'DB（シナリオ）'!$A$2:$R$217,11,FALSE)="","",VLOOKUP(A139,'DB（シナリオ）'!$A$2:$R$217,11,FALSE))</f>
        <v>はまべ市</v>
      </c>
      <c r="L139" s="21" t="str">
        <f>IF(VLOOKUP(A139,'DB（シナリオ）'!$A$2:$R$217,12,FALSE)="","",VLOOKUP(A139,'DB（シナリオ）'!$A$2:$R$217,12,FALSE))</f>
        <v>東西線かぶと駅</v>
      </c>
      <c r="M139" s="21">
        <f>IF(VLOOKUP(A139,'DB（シナリオ）'!$A$2:$R$217,13,FALSE)="","",VLOOKUP(A139,'DB（シナリオ）'!$A$2:$R$217,13,FALSE))</f>
        <v>30</v>
      </c>
      <c r="N139" s="21" t="str">
        <f>IF(VLOOKUP(A139,'DB（シナリオ）'!$A$2:$R$217,15,FALSE)="","",VLOOKUP(A139,'DB（シナリオ）'!$A$2:$R$217,15,FALSE))</f>
        <v>夫</v>
      </c>
      <c r="O139" s="21" t="str">
        <f>IF(VLOOKUP(A139,'DB（シナリオ）'!$A$2:$R$217,16,FALSE)="","",VLOOKUP(A139,'DB（シナリオ）'!$A$2:$R$217,16,FALSE))</f>
        <v>無事</v>
      </c>
      <c r="P139" s="21" t="str">
        <f>IF(VLOOKUP(A139,'DB（シナリオ）'!$A$2:$R$217,17,FALSE)="","",VLOOKUP(A139,'DB（シナリオ）'!$A$2:$R$217,17,FALSE))</f>
        <v/>
      </c>
      <c r="Q139" s="26" t="str">
        <f>IF(VLOOKUP(A139,'DB（シナリオ）'!$A$2:$R$217,18,FALSE)="","",VLOOKUP(A139,'DB（シナリオ）'!$A$2:$R$217,18,FALSE))</f>
        <v/>
      </c>
    </row>
    <row r="140" spans="1:17" ht="56.25" customHeight="1" x14ac:dyDescent="0.2">
      <c r="A140" s="21">
        <f t="shared" si="2"/>
        <v>239</v>
      </c>
      <c r="B140" s="21" t="str">
        <f>IF(VLOOKUP(A140,'DB（シナリオ）'!$A$2:$R$217,2,FALSE)="","",VLOOKUP(A140,'DB（シナリオ）'!$A$2:$R$217,2,FALSE))</f>
        <v>技術部</v>
      </c>
      <c r="C140" s="22" t="str">
        <f>IF(VLOOKUP(A140,'DB（シナリオ）'!$A$2:$R$217,3,FALSE)="","",VLOOKUP(A140,'DB（シナリオ）'!$A$2:$R$217,3,FALSE))</f>
        <v>技術１課</v>
      </c>
      <c r="D140" s="21" t="str">
        <f>IF(VLOOKUP(A140,'DB（シナリオ）'!$A$2:$R$217,4,FALSE)="","",VLOOKUP(A140,'DB（シナリオ）'!$A$2:$R$217,4,FALSE))</f>
        <v>CAD担当（契約社員）</v>
      </c>
      <c r="E140" s="22" t="str">
        <f>IF(VLOOKUP(A140,'DB（シナリオ）'!$A$2:$R$217,5,FALSE)="","",VLOOKUP(A140,'DB（シナリオ）'!$A$2:$R$217,5,FALSE))</f>
        <v>中田</v>
      </c>
      <c r="F140" s="22" t="str">
        <f>IF(VLOOKUP(A140,'DB（シナリオ）'!$A$2:$R$217,6,FALSE)="","",VLOOKUP(A140,'DB（シナリオ）'!$A$2:$R$217,6,FALSE))</f>
        <v>女</v>
      </c>
      <c r="G140" s="22">
        <f>IF(VLOOKUP(A140,'DB（シナリオ）'!$A$2:$R$217,7,FALSE)="","",VLOOKUP(A140,'DB（シナリオ）'!$A$2:$R$217,7,FALSE))</f>
        <v>30</v>
      </c>
      <c r="H140" s="45" t="str">
        <f>IF(VLOOKUP(A140,'DB（シナリオ）'!$A$2:$R$217,8,FALSE)="","",VLOOKUP(A140,'DB（シナリオ）'!$A$2:$R$217,8,FALSE))</f>
        <v>在館</v>
      </c>
      <c r="I140" s="21" t="str">
        <f>IF(VLOOKUP(A140,'DB（シナリオ）'!$A$2:$R$217,9,FALSE)="","",VLOOKUP(A140,'DB（シナリオ）'!$A$2:$R$217,9,FALSE))</f>
        <v/>
      </c>
      <c r="J140" s="22" t="str">
        <f>IF(VLOOKUP(A140,'DB（シナリオ）'!$A$2:$R$217,10,FALSE)="","",VLOOKUP(A140,'DB（シナリオ）'!$A$2:$R$217,10,FALSE))</f>
        <v>社内におり、無事</v>
      </c>
      <c r="K140" s="21" t="str">
        <f>IF(VLOOKUP(A140,'DB（シナリオ）'!$A$2:$R$217,11,FALSE)="","",VLOOKUP(A140,'DB（シナリオ）'!$A$2:$R$217,11,FALSE))</f>
        <v>ひがしの市</v>
      </c>
      <c r="L140" s="21" t="str">
        <f>IF(VLOOKUP(A140,'DB（シナリオ）'!$A$2:$R$217,12,FALSE)="","",VLOOKUP(A140,'DB（シナリオ）'!$A$2:$R$217,12,FALSE))</f>
        <v>東西線シカ駅</v>
      </c>
      <c r="M140" s="21">
        <f>IF(VLOOKUP(A140,'DB（シナリオ）'!$A$2:$R$217,13,FALSE)="","",VLOOKUP(A140,'DB（シナリオ）'!$A$2:$R$217,13,FALSE))</f>
        <v>18</v>
      </c>
      <c r="N140" s="21" t="str">
        <f>IF(VLOOKUP(A140,'DB（シナリオ）'!$A$2:$R$217,15,FALSE)="","",VLOOKUP(A140,'DB（シナリオ）'!$A$2:$R$217,15,FALSE))</f>
        <v>夫、娘(8歳）</v>
      </c>
      <c r="O140" s="21" t="str">
        <f>IF(VLOOKUP(A140,'DB（シナリオ）'!$A$2:$R$217,16,FALSE)="","",VLOOKUP(A140,'DB（シナリオ）'!$A$2:$R$217,16,FALSE))</f>
        <v>全員無事</v>
      </c>
      <c r="P140" s="21" t="str">
        <f>IF(VLOOKUP(A140,'DB（シナリオ）'!$A$2:$R$217,17,FALSE)="","",VLOOKUP(A140,'DB（シナリオ）'!$A$2:$R$217,17,FALSE))</f>
        <v/>
      </c>
      <c r="Q140" s="26" t="str">
        <f>IF(VLOOKUP(A140,'DB（シナリオ）'!$A$2:$R$217,18,FALSE)="","",VLOOKUP(A140,'DB（シナリオ）'!$A$2:$R$217,18,FALSE))</f>
        <v/>
      </c>
    </row>
    <row r="141" spans="1:17" ht="56.25" customHeight="1" x14ac:dyDescent="0.2">
      <c r="A141" s="21">
        <f t="shared" si="2"/>
        <v>240</v>
      </c>
      <c r="B141" s="21" t="str">
        <f>IF(VLOOKUP(A141,'DB（シナリオ）'!$A$2:$R$217,2,FALSE)="","",VLOOKUP(A141,'DB（シナリオ）'!$A$2:$R$217,2,FALSE))</f>
        <v>技術部</v>
      </c>
      <c r="C141" s="22" t="str">
        <f>IF(VLOOKUP(A141,'DB（シナリオ）'!$A$2:$R$217,3,FALSE)="","",VLOOKUP(A141,'DB（シナリオ）'!$A$2:$R$217,3,FALSE))</f>
        <v>技術１課</v>
      </c>
      <c r="D141" s="21" t="str">
        <f>IF(VLOOKUP(A141,'DB（シナリオ）'!$A$2:$R$217,4,FALSE)="","",VLOOKUP(A141,'DB（シナリオ）'!$A$2:$R$217,4,FALSE))</f>
        <v>CAD担当（契約社員）</v>
      </c>
      <c r="E141" s="22" t="str">
        <f>IF(VLOOKUP(A141,'DB（シナリオ）'!$A$2:$R$217,5,FALSE)="","",VLOOKUP(A141,'DB（シナリオ）'!$A$2:$R$217,5,FALSE))</f>
        <v>川口</v>
      </c>
      <c r="F141" s="22" t="str">
        <f>IF(VLOOKUP(A141,'DB（シナリオ）'!$A$2:$R$217,6,FALSE)="","",VLOOKUP(A141,'DB（シナリオ）'!$A$2:$R$217,6,FALSE))</f>
        <v>男</v>
      </c>
      <c r="G141" s="22">
        <f>IF(VLOOKUP(A141,'DB（シナリオ）'!$A$2:$R$217,7,FALSE)="","",VLOOKUP(A141,'DB（シナリオ）'!$A$2:$R$217,7,FALSE))</f>
        <v>34</v>
      </c>
      <c r="H141" s="45" t="s">
        <v>1689</v>
      </c>
      <c r="I141" s="21" t="str">
        <f>IF(VLOOKUP(A141,'DB（シナリオ）'!$A$2:$R$217,9,FALSE)="","",VLOOKUP(A141,'DB（シナリオ）'!$A$2:$R$217,9,FALSE))</f>
        <v/>
      </c>
      <c r="J141" s="22" t="s">
        <v>1692</v>
      </c>
      <c r="K141" s="21" t="str">
        <f>IF(VLOOKUP(A141,'DB（シナリオ）'!$A$2:$R$217,11,FALSE)="","",VLOOKUP(A141,'DB（シナリオ）'!$A$2:$R$217,11,FALSE))</f>
        <v>はまべ市</v>
      </c>
      <c r="L141" s="21" t="str">
        <f>IF(VLOOKUP(A141,'DB（シナリオ）'!$A$2:$R$217,12,FALSE)="","",VLOOKUP(A141,'DB（シナリオ）'!$A$2:$R$217,12,FALSE))</f>
        <v>東西線かぶと駅</v>
      </c>
      <c r="M141" s="21">
        <f>IF(VLOOKUP(A141,'DB（シナリオ）'!$A$2:$R$217,13,FALSE)="","",VLOOKUP(A141,'DB（シナリオ）'!$A$2:$R$217,13,FALSE))</f>
        <v>30</v>
      </c>
      <c r="N141" s="21" t="str">
        <f>IF(VLOOKUP(A141,'DB（シナリオ）'!$A$2:$R$217,15,FALSE)="","",VLOOKUP(A141,'DB（シナリオ）'!$A$2:$R$217,15,FALSE))</f>
        <v>独身、一人暮らし</v>
      </c>
      <c r="O141" s="21" t="str">
        <f>IF(VLOOKUP(A141,'DB（シナリオ）'!$A$2:$R$217,16,FALSE)="","",VLOOKUP(A141,'DB（シナリオ）'!$A$2:$R$217,16,FALSE))</f>
        <v/>
      </c>
      <c r="P141" s="21" t="str">
        <f>IF(VLOOKUP(A141,'DB（シナリオ）'!$A$2:$R$217,17,FALSE)="","",VLOOKUP(A141,'DB（シナリオ）'!$A$2:$R$217,17,FALSE))</f>
        <v/>
      </c>
      <c r="Q141" s="26" t="str">
        <f>IF(VLOOKUP(A141,'DB（シナリオ）'!$A$2:$R$217,18,FALSE)="","",VLOOKUP(A141,'DB（シナリオ）'!$A$2:$R$217,18,FALSE))</f>
        <v/>
      </c>
    </row>
    <row r="142" spans="1:17" ht="56.25" customHeight="1" x14ac:dyDescent="0.2">
      <c r="A142" s="21">
        <f t="shared" si="2"/>
        <v>241</v>
      </c>
      <c r="B142" s="21" t="str">
        <f>IF(VLOOKUP(A142,'DB（シナリオ）'!$A$2:$R$217,2,FALSE)="","",VLOOKUP(A142,'DB（シナリオ）'!$A$2:$R$217,2,FALSE))</f>
        <v>技術部</v>
      </c>
      <c r="C142" s="22" t="str">
        <f>IF(VLOOKUP(A142,'DB（シナリオ）'!$A$2:$R$217,3,FALSE)="","",VLOOKUP(A142,'DB（シナリオ）'!$A$2:$R$217,3,FALSE))</f>
        <v>技術１課</v>
      </c>
      <c r="D142" s="21" t="str">
        <f>IF(VLOOKUP(A142,'DB（シナリオ）'!$A$2:$R$217,4,FALSE)="","",VLOOKUP(A142,'DB（シナリオ）'!$A$2:$R$217,4,FALSE))</f>
        <v>CAD担当（契約社員）</v>
      </c>
      <c r="E142" s="22" t="str">
        <f>IF(VLOOKUP(A142,'DB（シナリオ）'!$A$2:$R$217,5,FALSE)="","",VLOOKUP(A142,'DB（シナリオ）'!$A$2:$R$217,5,FALSE))</f>
        <v>平田</v>
      </c>
      <c r="F142" s="22" t="str">
        <f>IF(VLOOKUP(A142,'DB（シナリオ）'!$A$2:$R$217,6,FALSE)="","",VLOOKUP(A142,'DB（シナリオ）'!$A$2:$R$217,6,FALSE))</f>
        <v>女</v>
      </c>
      <c r="G142" s="22">
        <f>IF(VLOOKUP(A142,'DB（シナリオ）'!$A$2:$R$217,7,FALSE)="","",VLOOKUP(A142,'DB（シナリオ）'!$A$2:$R$217,7,FALSE))</f>
        <v>31</v>
      </c>
      <c r="H142" s="45" t="s">
        <v>1689</v>
      </c>
      <c r="I142" s="21" t="str">
        <f>IF(VLOOKUP(A142,'DB（シナリオ）'!$A$2:$R$217,9,FALSE)="","",VLOOKUP(A142,'DB（シナリオ）'!$A$2:$R$217,9,FALSE))</f>
        <v>妊婦６か月</v>
      </c>
      <c r="J142" s="22" t="s">
        <v>1690</v>
      </c>
      <c r="K142" s="21" t="str">
        <f>IF(VLOOKUP(A142,'DB（シナリオ）'!$A$2:$R$217,11,FALSE)="","",VLOOKUP(A142,'DB（シナリオ）'!$A$2:$R$217,11,FALSE))</f>
        <v>ひがしの市</v>
      </c>
      <c r="L142" s="21" t="str">
        <f>IF(VLOOKUP(A142,'DB（シナリオ）'!$A$2:$R$217,12,FALSE)="","",VLOOKUP(A142,'DB（シナリオ）'!$A$2:$R$217,12,FALSE))</f>
        <v>南北線リンゴ駅</v>
      </c>
      <c r="M142" s="21">
        <f>IF(VLOOKUP(A142,'DB（シナリオ）'!$A$2:$R$217,13,FALSE)="","",VLOOKUP(A142,'DB（シナリオ）'!$A$2:$R$217,13,FALSE))</f>
        <v>12</v>
      </c>
      <c r="N142" s="21" t="str">
        <f>IF(VLOOKUP(A142,'DB（シナリオ）'!$A$2:$R$217,15,FALSE)="","",VLOOKUP(A142,'DB（シナリオ）'!$A$2:$R$217,15,FALSE))</f>
        <v>父(70歳）と同居</v>
      </c>
      <c r="O142" s="21" t="str">
        <f>IF(VLOOKUP(A142,'DB（シナリオ）'!$A$2:$R$217,16,FALSE)="","",VLOOKUP(A142,'DB（シナリオ）'!$A$2:$R$217,16,FALSE))</f>
        <v>無事</v>
      </c>
      <c r="P142" s="21" t="str">
        <f>IF(VLOOKUP(A142,'DB（シナリオ）'!$A$2:$R$217,17,FALSE)="","",VLOOKUP(A142,'DB（シナリオ）'!$A$2:$R$217,17,FALSE))</f>
        <v/>
      </c>
      <c r="Q142" s="26" t="str">
        <f>IF(VLOOKUP(A142,'DB（シナリオ）'!$A$2:$R$217,18,FALSE)="","",VLOOKUP(A142,'DB（シナリオ）'!$A$2:$R$217,18,FALSE))</f>
        <v/>
      </c>
    </row>
    <row r="143" spans="1:17" ht="56.25" customHeight="1" x14ac:dyDescent="0.2">
      <c r="A143" s="21">
        <f t="shared" si="2"/>
        <v>242</v>
      </c>
      <c r="B143" s="21" t="str">
        <f>IF(VLOOKUP(A143,'DB（シナリオ）'!$A$2:$R$217,2,FALSE)="","",VLOOKUP(A143,'DB（シナリオ）'!$A$2:$R$217,2,FALSE))</f>
        <v>技術部</v>
      </c>
      <c r="C143" s="22" t="str">
        <f>IF(VLOOKUP(A143,'DB（シナリオ）'!$A$2:$R$217,3,FALSE)="","",VLOOKUP(A143,'DB（シナリオ）'!$A$2:$R$217,3,FALSE))</f>
        <v>技術１課</v>
      </c>
      <c r="D143" s="21" t="str">
        <f>IF(VLOOKUP(A143,'DB（シナリオ）'!$A$2:$R$217,4,FALSE)="","",VLOOKUP(A143,'DB（シナリオ）'!$A$2:$R$217,4,FALSE))</f>
        <v>CAD担当（契約社員）</v>
      </c>
      <c r="E143" s="22" t="str">
        <f>IF(VLOOKUP(A143,'DB（シナリオ）'!$A$2:$R$217,5,FALSE)="","",VLOOKUP(A143,'DB（シナリオ）'!$A$2:$R$217,5,FALSE))</f>
        <v>川崎</v>
      </c>
      <c r="F143" s="22" t="str">
        <f>IF(VLOOKUP(A143,'DB（シナリオ）'!$A$2:$R$217,6,FALSE)="","",VLOOKUP(A143,'DB（シナリオ）'!$A$2:$R$217,6,FALSE))</f>
        <v>女</v>
      </c>
      <c r="G143" s="22">
        <f>IF(VLOOKUP(A143,'DB（シナリオ）'!$A$2:$R$217,7,FALSE)="","",VLOOKUP(A143,'DB（シナリオ）'!$A$2:$R$217,7,FALSE))</f>
        <v>22</v>
      </c>
      <c r="H143" s="45" t="s">
        <v>1689</v>
      </c>
      <c r="I143" s="21" t="str">
        <f>IF(VLOOKUP(A143,'DB（シナリオ）'!$A$2:$R$217,9,FALSE)="","",VLOOKUP(A143,'DB（シナリオ）'!$A$2:$R$217,9,FALSE))</f>
        <v/>
      </c>
      <c r="J143" s="22" t="s">
        <v>1690</v>
      </c>
      <c r="K143" s="21" t="str">
        <f>IF(VLOOKUP(A143,'DB（シナリオ）'!$A$2:$R$217,11,FALSE)="","",VLOOKUP(A143,'DB（シナリオ）'!$A$2:$R$217,11,FALSE))</f>
        <v>ひがしの市</v>
      </c>
      <c r="L143" s="21" t="str">
        <f>IF(VLOOKUP(A143,'DB（シナリオ）'!$A$2:$R$217,12,FALSE)="","",VLOOKUP(A143,'DB（シナリオ）'!$A$2:$R$217,12,FALSE))</f>
        <v>南北線ミカン駅</v>
      </c>
      <c r="M143" s="21">
        <f>IF(VLOOKUP(A143,'DB（シナリオ）'!$A$2:$R$217,13,FALSE)="","",VLOOKUP(A143,'DB（シナリオ）'!$A$2:$R$217,13,FALSE))</f>
        <v>8</v>
      </c>
      <c r="N143" s="21" t="str">
        <f>IF(VLOOKUP(A143,'DB（シナリオ）'!$A$2:$R$217,15,FALSE)="","",VLOOKUP(A143,'DB（シナリオ）'!$A$2:$R$217,15,FALSE))</f>
        <v>独身、一人暮らし</v>
      </c>
      <c r="O143" s="21" t="str">
        <f>IF(VLOOKUP(A143,'DB（シナリオ）'!$A$2:$R$217,16,FALSE)="","",VLOOKUP(A143,'DB（シナリオ）'!$A$2:$R$217,16,FALSE))</f>
        <v/>
      </c>
      <c r="P143" s="21" t="str">
        <f>IF(VLOOKUP(A143,'DB（シナリオ）'!$A$2:$R$217,17,FALSE)="","",VLOOKUP(A143,'DB（シナリオ）'!$A$2:$R$217,17,FALSE))</f>
        <v/>
      </c>
      <c r="Q143" s="26" t="str">
        <f>IF(VLOOKUP(A143,'DB（シナリオ）'!$A$2:$R$217,18,FALSE)="","",VLOOKUP(A143,'DB（シナリオ）'!$A$2:$R$217,18,FALSE))</f>
        <v/>
      </c>
    </row>
    <row r="144" spans="1:17" ht="56.25" customHeight="1" x14ac:dyDescent="0.2">
      <c r="A144" s="21">
        <f t="shared" si="2"/>
        <v>243</v>
      </c>
      <c r="B144" s="21" t="str">
        <f>IF(VLOOKUP(A144,'DB（シナリオ）'!$A$2:$R$217,2,FALSE)="","",VLOOKUP(A144,'DB（シナリオ）'!$A$2:$R$217,2,FALSE))</f>
        <v>技術部</v>
      </c>
      <c r="C144" s="22" t="str">
        <f>IF(VLOOKUP(A144,'DB（シナリオ）'!$A$2:$R$217,3,FALSE)="","",VLOOKUP(A144,'DB（シナリオ）'!$A$2:$R$217,3,FALSE))</f>
        <v>技術２課</v>
      </c>
      <c r="D144" s="21" t="str">
        <f>IF(VLOOKUP(A144,'DB（シナリオ）'!$A$2:$R$217,4,FALSE)="","",VLOOKUP(A144,'DB（シナリオ）'!$A$2:$R$217,4,FALSE))</f>
        <v>課長</v>
      </c>
      <c r="E144" s="22" t="str">
        <f>IF(VLOOKUP(A144,'DB（シナリオ）'!$A$2:$R$217,5,FALSE)="","",VLOOKUP(A144,'DB（シナリオ）'!$A$2:$R$217,5,FALSE))</f>
        <v>東</v>
      </c>
      <c r="F144" s="22" t="str">
        <f>IF(VLOOKUP(A144,'DB（シナリオ）'!$A$2:$R$217,6,FALSE)="","",VLOOKUP(A144,'DB（シナリオ）'!$A$2:$R$217,6,FALSE))</f>
        <v>男</v>
      </c>
      <c r="G144" s="22">
        <f>IF(VLOOKUP(A144,'DB（シナリオ）'!$A$2:$R$217,7,FALSE)="","",VLOOKUP(A144,'DB（シナリオ）'!$A$2:$R$217,7,FALSE))</f>
        <v>30</v>
      </c>
      <c r="H144" s="45" t="s">
        <v>1689</v>
      </c>
      <c r="I144" s="21" t="str">
        <f>IF(VLOOKUP(A144,'DB（シナリオ）'!$A$2:$R$217,9,FALSE)="","",VLOOKUP(A144,'DB（シナリオ）'!$A$2:$R$217,9,FALSE))</f>
        <v/>
      </c>
      <c r="J144" s="22" t="s">
        <v>1692</v>
      </c>
      <c r="K144" s="21" t="str">
        <f>IF(VLOOKUP(A144,'DB（シナリオ）'!$A$2:$R$217,11,FALSE)="","",VLOOKUP(A144,'DB（シナリオ）'!$A$2:$R$217,11,FALSE))</f>
        <v>にしやま市</v>
      </c>
      <c r="L144" s="21" t="str">
        <f>IF(VLOOKUP(A144,'DB（シナリオ）'!$A$2:$R$217,12,FALSE)="","",VLOOKUP(A144,'DB（シナリオ）'!$A$2:$R$217,12,FALSE))</f>
        <v>東西線かぶと駅</v>
      </c>
      <c r="M144" s="21">
        <f>IF(VLOOKUP(A144,'DB（シナリオ）'!$A$2:$R$217,13,FALSE)="","",VLOOKUP(A144,'DB（シナリオ）'!$A$2:$R$217,13,FALSE))</f>
        <v>30</v>
      </c>
      <c r="N144" s="21" t="str">
        <f>IF(VLOOKUP(A144,'DB（シナリオ）'!$A$2:$R$217,15,FALSE)="","",VLOOKUP(A144,'DB（シナリオ）'!$A$2:$R$217,15,FALSE))</f>
        <v>母(60歳）と同居</v>
      </c>
      <c r="O144" s="21" t="str">
        <f>IF(VLOOKUP(A144,'DB（シナリオ）'!$A$2:$R$217,16,FALSE)="","",VLOOKUP(A144,'DB（シナリオ）'!$A$2:$R$217,16,FALSE))</f>
        <v>無事</v>
      </c>
      <c r="P144" s="21" t="str">
        <f>IF(VLOOKUP(A144,'DB（シナリオ）'!$A$2:$R$217,17,FALSE)="","",VLOOKUP(A144,'DB（シナリオ）'!$A$2:$R$217,17,FALSE))</f>
        <v/>
      </c>
      <c r="Q144" s="26" t="str">
        <f>IF(VLOOKUP(A144,'DB（シナリオ）'!$A$2:$R$217,18,FALSE)="","",VLOOKUP(A144,'DB（シナリオ）'!$A$2:$R$217,18,FALSE))</f>
        <v/>
      </c>
    </row>
    <row r="145" spans="1:17" ht="56.25" customHeight="1" x14ac:dyDescent="0.2">
      <c r="A145" s="21">
        <f t="shared" si="2"/>
        <v>244</v>
      </c>
      <c r="B145" s="21" t="str">
        <f>IF(VLOOKUP(A145,'DB（シナリオ）'!$A$2:$R$217,2,FALSE)="","",VLOOKUP(A145,'DB（シナリオ）'!$A$2:$R$217,2,FALSE))</f>
        <v>技術部</v>
      </c>
      <c r="C145" s="22" t="str">
        <f>IF(VLOOKUP(A145,'DB（シナリオ）'!$A$2:$R$217,3,FALSE)="","",VLOOKUP(A145,'DB（シナリオ）'!$A$2:$R$217,3,FALSE))</f>
        <v>技術２課</v>
      </c>
      <c r="D145" s="21" t="str">
        <f>IF(VLOOKUP(A145,'DB（シナリオ）'!$A$2:$R$217,4,FALSE)="","",VLOOKUP(A145,'DB（シナリオ）'!$A$2:$R$217,4,FALSE))</f>
        <v/>
      </c>
      <c r="E145" s="22" t="str">
        <f>IF(VLOOKUP(A145,'DB（シナリオ）'!$A$2:$R$217,5,FALSE)="","",VLOOKUP(A145,'DB（シナリオ）'!$A$2:$R$217,5,FALSE))</f>
        <v>飯田</v>
      </c>
      <c r="F145" s="22" t="str">
        <f>IF(VLOOKUP(A145,'DB（シナリオ）'!$A$2:$R$217,6,FALSE)="","",VLOOKUP(A145,'DB（シナリオ）'!$A$2:$R$217,6,FALSE))</f>
        <v>男</v>
      </c>
      <c r="G145" s="22">
        <f>IF(VLOOKUP(A145,'DB（シナリオ）'!$A$2:$R$217,7,FALSE)="","",VLOOKUP(A145,'DB（シナリオ）'!$A$2:$R$217,7,FALSE))</f>
        <v>23</v>
      </c>
      <c r="H145" s="45" t="s">
        <v>1689</v>
      </c>
      <c r="I145" s="21" t="str">
        <f>IF(VLOOKUP(A145,'DB（シナリオ）'!$A$2:$R$217,9,FALSE)="","",VLOOKUP(A145,'DB（シナリオ）'!$A$2:$R$217,9,FALSE))</f>
        <v/>
      </c>
      <c r="J145" s="22" t="s">
        <v>1690</v>
      </c>
      <c r="K145" s="21" t="str">
        <f>IF(VLOOKUP(A145,'DB（シナリオ）'!$A$2:$R$217,11,FALSE)="","",VLOOKUP(A145,'DB（シナリオ）'!$A$2:$R$217,11,FALSE))</f>
        <v>ひがしの市</v>
      </c>
      <c r="L145" s="21" t="str">
        <f>IF(VLOOKUP(A145,'DB（シナリオ）'!$A$2:$R$217,12,FALSE)="","",VLOOKUP(A145,'DB（シナリオ）'!$A$2:$R$217,12,FALSE))</f>
        <v>東西線シカ駅</v>
      </c>
      <c r="M145" s="21">
        <f>IF(VLOOKUP(A145,'DB（シナリオ）'!$A$2:$R$217,13,FALSE)="","",VLOOKUP(A145,'DB（シナリオ）'!$A$2:$R$217,13,FALSE))</f>
        <v>18</v>
      </c>
      <c r="N145" s="21" t="str">
        <f>IF(VLOOKUP(A145,'DB（シナリオ）'!$A$2:$R$217,15,FALSE)="","",VLOOKUP(A145,'DB（シナリオ）'!$A$2:$R$217,15,FALSE))</f>
        <v>独身、一人暮らし</v>
      </c>
      <c r="O145" s="21" t="str">
        <f>IF(VLOOKUP(A145,'DB（シナリオ）'!$A$2:$R$217,16,FALSE)="","",VLOOKUP(A145,'DB（シナリオ）'!$A$2:$R$217,16,FALSE))</f>
        <v/>
      </c>
      <c r="P145" s="21" t="str">
        <f>IF(VLOOKUP(A145,'DB（シナリオ）'!$A$2:$R$217,17,FALSE)="","",VLOOKUP(A145,'DB（シナリオ）'!$A$2:$R$217,17,FALSE))</f>
        <v/>
      </c>
      <c r="Q145" s="26" t="str">
        <f>IF(VLOOKUP(A145,'DB（シナリオ）'!$A$2:$R$217,18,FALSE)="","",VLOOKUP(A145,'DB（シナリオ）'!$A$2:$R$217,18,FALSE))</f>
        <v/>
      </c>
    </row>
    <row r="146" spans="1:17" ht="56.25" customHeight="1" x14ac:dyDescent="0.2">
      <c r="A146" s="21">
        <f t="shared" si="2"/>
        <v>245</v>
      </c>
      <c r="B146" s="21" t="str">
        <f>IF(VLOOKUP(A146,'DB（シナリオ）'!$A$2:$R$217,2,FALSE)="","",VLOOKUP(A146,'DB（シナリオ）'!$A$2:$R$217,2,FALSE))</f>
        <v>技術部</v>
      </c>
      <c r="C146" s="22" t="str">
        <f>IF(VLOOKUP(A146,'DB（シナリオ）'!$A$2:$R$217,3,FALSE)="","",VLOOKUP(A146,'DB（シナリオ）'!$A$2:$R$217,3,FALSE))</f>
        <v>技術２課</v>
      </c>
      <c r="D146" s="21" t="str">
        <f>IF(VLOOKUP(A146,'DB（シナリオ）'!$A$2:$R$217,4,FALSE)="","",VLOOKUP(A146,'DB（シナリオ）'!$A$2:$R$217,4,FALSE))</f>
        <v/>
      </c>
      <c r="E146" s="22" t="str">
        <f>IF(VLOOKUP(A146,'DB（シナリオ）'!$A$2:$R$217,5,FALSE)="","",VLOOKUP(A146,'DB（シナリオ）'!$A$2:$R$217,5,FALSE))</f>
        <v>本田</v>
      </c>
      <c r="F146" s="22" t="str">
        <f>IF(VLOOKUP(A146,'DB（シナリオ）'!$A$2:$R$217,6,FALSE)="","",VLOOKUP(A146,'DB（シナリオ）'!$A$2:$R$217,6,FALSE))</f>
        <v>男</v>
      </c>
      <c r="G146" s="22">
        <f>IF(VLOOKUP(A146,'DB（シナリオ）'!$A$2:$R$217,7,FALSE)="","",VLOOKUP(A146,'DB（シナリオ）'!$A$2:$R$217,7,FALSE))</f>
        <v>27</v>
      </c>
      <c r="H146" s="45" t="s">
        <v>1689</v>
      </c>
      <c r="I146" s="21" t="str">
        <f>IF(VLOOKUP(A146,'DB（シナリオ）'!$A$2:$R$217,9,FALSE)="","",VLOOKUP(A146,'DB（シナリオ）'!$A$2:$R$217,9,FALSE))</f>
        <v/>
      </c>
      <c r="J146" s="22" t="s">
        <v>1696</v>
      </c>
      <c r="K146" s="21" t="str">
        <f>IF(VLOOKUP(A146,'DB（シナリオ）'!$A$2:$R$217,11,FALSE)="","",VLOOKUP(A146,'DB（シナリオ）'!$A$2:$R$217,11,FALSE))</f>
        <v>にしやま市</v>
      </c>
      <c r="L146" s="21" t="str">
        <f>IF(VLOOKUP(A146,'DB（シナリオ）'!$A$2:$R$217,12,FALSE)="","",VLOOKUP(A146,'DB（シナリオ）'!$A$2:$R$217,12,FALSE))</f>
        <v>東西線かぶと駅</v>
      </c>
      <c r="M146" s="21">
        <f>IF(VLOOKUP(A146,'DB（シナリオ）'!$A$2:$R$217,13,FALSE)="","",VLOOKUP(A146,'DB（シナリオ）'!$A$2:$R$217,13,FALSE))</f>
        <v>30</v>
      </c>
      <c r="N146" s="21" t="str">
        <f>IF(VLOOKUP(A146,'DB（シナリオ）'!$A$2:$R$217,15,FALSE)="","",VLOOKUP(A146,'DB（シナリオ）'!$A$2:$R$217,15,FALSE))</f>
        <v>独身、一人暮らし</v>
      </c>
      <c r="O146" s="21" t="str">
        <f>IF(VLOOKUP(A146,'DB（シナリオ）'!$A$2:$R$217,16,FALSE)="","",VLOOKUP(A146,'DB（シナリオ）'!$A$2:$R$217,16,FALSE))</f>
        <v/>
      </c>
      <c r="P146" s="21" t="str">
        <f>IF(VLOOKUP(A146,'DB（シナリオ）'!$A$2:$R$217,17,FALSE)="","",VLOOKUP(A146,'DB（シナリオ）'!$A$2:$R$217,17,FALSE))</f>
        <v/>
      </c>
      <c r="Q146" s="26" t="str">
        <f>IF(VLOOKUP(A146,'DB（シナリオ）'!$A$2:$R$217,18,FALSE)="","",VLOOKUP(A146,'DB（シナリオ）'!$A$2:$R$217,18,FALSE))</f>
        <v/>
      </c>
    </row>
    <row r="147" spans="1:17" ht="56.25" customHeight="1" x14ac:dyDescent="0.2">
      <c r="A147" s="21">
        <f t="shared" si="2"/>
        <v>246</v>
      </c>
      <c r="B147" s="21" t="str">
        <f>IF(VLOOKUP(A147,'DB（シナリオ）'!$A$2:$R$217,2,FALSE)="","",VLOOKUP(A147,'DB（シナリオ）'!$A$2:$R$217,2,FALSE))</f>
        <v>技術部</v>
      </c>
      <c r="C147" s="22" t="str">
        <f>IF(VLOOKUP(A147,'DB（シナリオ）'!$A$2:$R$217,3,FALSE)="","",VLOOKUP(A147,'DB（シナリオ）'!$A$2:$R$217,3,FALSE))</f>
        <v>技術２課</v>
      </c>
      <c r="D147" s="21" t="str">
        <f>IF(VLOOKUP(A147,'DB（シナリオ）'!$A$2:$R$217,4,FALSE)="","",VLOOKUP(A147,'DB（シナリオ）'!$A$2:$R$217,4,FALSE))</f>
        <v/>
      </c>
      <c r="E147" s="22" t="str">
        <f>IF(VLOOKUP(A147,'DB（シナリオ）'!$A$2:$R$217,5,FALSE)="","",VLOOKUP(A147,'DB（シナリオ）'!$A$2:$R$217,5,FALSE))</f>
        <v>久保田</v>
      </c>
      <c r="F147" s="22" t="str">
        <f>IF(VLOOKUP(A147,'DB（シナリオ）'!$A$2:$R$217,6,FALSE)="","",VLOOKUP(A147,'DB（シナリオ）'!$A$2:$R$217,6,FALSE))</f>
        <v>男</v>
      </c>
      <c r="G147" s="22">
        <f>IF(VLOOKUP(A147,'DB（シナリオ）'!$A$2:$R$217,7,FALSE)="","",VLOOKUP(A147,'DB（シナリオ）'!$A$2:$R$217,7,FALSE))</f>
        <v>42</v>
      </c>
      <c r="H147" s="45" t="s">
        <v>1689</v>
      </c>
      <c r="I147" s="21" t="str">
        <f>IF(VLOOKUP(A147,'DB（シナリオ）'!$A$2:$R$217,9,FALSE)="","",VLOOKUP(A147,'DB（シナリオ）'!$A$2:$R$217,9,FALSE))</f>
        <v/>
      </c>
      <c r="J147" s="22" t="s">
        <v>1690</v>
      </c>
      <c r="K147" s="21" t="str">
        <f>IF(VLOOKUP(A147,'DB（シナリオ）'!$A$2:$R$217,11,FALSE)="","",VLOOKUP(A147,'DB（シナリオ）'!$A$2:$R$217,11,FALSE))</f>
        <v>ひがしの市</v>
      </c>
      <c r="L147" s="21" t="str">
        <f>IF(VLOOKUP(A147,'DB（シナリオ）'!$A$2:$R$217,12,FALSE)="","",VLOOKUP(A147,'DB（シナリオ）'!$A$2:$R$217,12,FALSE))</f>
        <v>東西線キツネ駅</v>
      </c>
      <c r="M147" s="21">
        <f>IF(VLOOKUP(A147,'DB（シナリオ）'!$A$2:$R$217,13,FALSE)="","",VLOOKUP(A147,'DB（シナリオ）'!$A$2:$R$217,13,FALSE))</f>
        <v>15</v>
      </c>
      <c r="N147" s="21" t="str">
        <f>IF(VLOOKUP(A147,'DB（シナリオ）'!$A$2:$R$217,15,FALSE)="","",VLOOKUP(A147,'DB（シナリオ）'!$A$2:$R$217,15,FALSE))</f>
        <v>妻、娘(15歳）、息子(13歳)</v>
      </c>
      <c r="O147" s="21" t="str">
        <f>IF(VLOOKUP(A147,'DB（シナリオ）'!$A$2:$R$217,16,FALSE)="","",VLOOKUP(A147,'DB（シナリオ）'!$A$2:$R$217,16,FALSE))</f>
        <v>全員無事</v>
      </c>
      <c r="P147" s="21" t="str">
        <f>IF(VLOOKUP(A147,'DB（シナリオ）'!$A$2:$R$217,17,FALSE)="","",VLOOKUP(A147,'DB（シナリオ）'!$A$2:$R$217,17,FALSE))</f>
        <v/>
      </c>
      <c r="Q147" s="26" t="str">
        <f>IF(VLOOKUP(A147,'DB（シナリオ）'!$A$2:$R$217,18,FALSE)="","",VLOOKUP(A147,'DB（シナリオ）'!$A$2:$R$217,18,FALSE))</f>
        <v/>
      </c>
    </row>
    <row r="148" spans="1:17" ht="56.25" customHeight="1" x14ac:dyDescent="0.2">
      <c r="A148" s="21">
        <f t="shared" si="2"/>
        <v>247</v>
      </c>
      <c r="B148" s="21" t="str">
        <f>IF(VLOOKUP(A148,'DB（シナリオ）'!$A$2:$R$217,2,FALSE)="","",VLOOKUP(A148,'DB（シナリオ）'!$A$2:$R$217,2,FALSE))</f>
        <v>技術部</v>
      </c>
      <c r="C148" s="22" t="str">
        <f>IF(VLOOKUP(A148,'DB（シナリオ）'!$A$2:$R$217,3,FALSE)="","",VLOOKUP(A148,'DB（シナリオ）'!$A$2:$R$217,3,FALSE))</f>
        <v>技術２課</v>
      </c>
      <c r="D148" s="21" t="str">
        <f>IF(VLOOKUP(A148,'DB（シナリオ）'!$A$2:$R$217,4,FALSE)="","",VLOOKUP(A148,'DB（シナリオ）'!$A$2:$R$217,4,FALSE))</f>
        <v/>
      </c>
      <c r="E148" s="22" t="str">
        <f>IF(VLOOKUP(A148,'DB（シナリオ）'!$A$2:$R$217,5,FALSE)="","",VLOOKUP(A148,'DB（シナリオ）'!$A$2:$R$217,5,FALSE))</f>
        <v>吉村</v>
      </c>
      <c r="F148" s="22" t="str">
        <f>IF(VLOOKUP(A148,'DB（シナリオ）'!$A$2:$R$217,6,FALSE)="","",VLOOKUP(A148,'DB（シナリオ）'!$A$2:$R$217,6,FALSE))</f>
        <v>男</v>
      </c>
      <c r="G148" s="22">
        <f>IF(VLOOKUP(A148,'DB（シナリオ）'!$A$2:$R$217,7,FALSE)="","",VLOOKUP(A148,'DB（シナリオ）'!$A$2:$R$217,7,FALSE))</f>
        <v>49</v>
      </c>
      <c r="H148" s="45" t="s">
        <v>1689</v>
      </c>
      <c r="I148" s="21" t="str">
        <f>IF(VLOOKUP(A148,'DB（シナリオ）'!$A$2:$R$217,9,FALSE)="","",VLOOKUP(A148,'DB（シナリオ）'!$A$2:$R$217,9,FALSE))</f>
        <v/>
      </c>
      <c r="J148" s="22" t="s">
        <v>1692</v>
      </c>
      <c r="K148" s="21" t="str">
        <f>IF(VLOOKUP(A148,'DB（シナリオ）'!$A$2:$R$217,11,FALSE)="","",VLOOKUP(A148,'DB（シナリオ）'!$A$2:$R$217,11,FALSE))</f>
        <v>はまべ市</v>
      </c>
      <c r="L148" s="21" t="str">
        <f>IF(VLOOKUP(A148,'DB（シナリオ）'!$A$2:$R$217,12,FALSE)="","",VLOOKUP(A148,'DB（シナリオ）'!$A$2:$R$217,12,FALSE))</f>
        <v>東西線かぶと駅</v>
      </c>
      <c r="M148" s="21">
        <f>IF(VLOOKUP(A148,'DB（シナリオ）'!$A$2:$R$217,13,FALSE)="","",VLOOKUP(A148,'DB（シナリオ）'!$A$2:$R$217,13,FALSE))</f>
        <v>30</v>
      </c>
      <c r="N148" s="21" t="str">
        <f>IF(VLOOKUP(A148,'DB（シナリオ）'!$A$2:$R$217,15,FALSE)="","",VLOOKUP(A148,'DB（シナリオ）'!$A$2:$R$217,15,FALSE))</f>
        <v>妻、娘(18歳）、息子(14歳)</v>
      </c>
      <c r="O148" s="21" t="str">
        <f>IF(VLOOKUP(A148,'DB（シナリオ）'!$A$2:$R$217,16,FALSE)="","",VLOOKUP(A148,'DB（シナリオ）'!$A$2:$R$217,16,FALSE))</f>
        <v>全員無事</v>
      </c>
      <c r="P148" s="21" t="str">
        <f>IF(VLOOKUP(A148,'DB（シナリオ）'!$A$2:$R$217,17,FALSE)="","",VLOOKUP(A148,'DB（シナリオ）'!$A$2:$R$217,17,FALSE))</f>
        <v/>
      </c>
      <c r="Q148" s="26" t="str">
        <f>IF(VLOOKUP(A148,'DB（シナリオ）'!$A$2:$R$217,18,FALSE)="","",VLOOKUP(A148,'DB（シナリオ）'!$A$2:$R$217,18,FALSE))</f>
        <v/>
      </c>
    </row>
    <row r="149" spans="1:17" ht="56.25" customHeight="1" x14ac:dyDescent="0.2">
      <c r="A149" s="21">
        <f t="shared" si="2"/>
        <v>248</v>
      </c>
      <c r="B149" s="21" t="str">
        <f>IF(VLOOKUP(A149,'DB（シナリオ）'!$A$2:$R$217,2,FALSE)="","",VLOOKUP(A149,'DB（シナリオ）'!$A$2:$R$217,2,FALSE))</f>
        <v>技術部</v>
      </c>
      <c r="C149" s="22" t="str">
        <f>IF(VLOOKUP(A149,'DB（シナリオ）'!$A$2:$R$217,3,FALSE)="","",VLOOKUP(A149,'DB（シナリオ）'!$A$2:$R$217,3,FALSE))</f>
        <v>技術２課</v>
      </c>
      <c r="D149" s="21" t="str">
        <f>IF(VLOOKUP(A149,'DB（シナリオ）'!$A$2:$R$217,4,FALSE)="","",VLOOKUP(A149,'DB（シナリオ）'!$A$2:$R$217,4,FALSE))</f>
        <v/>
      </c>
      <c r="E149" s="22" t="str">
        <f>IF(VLOOKUP(A149,'DB（シナリオ）'!$A$2:$R$217,5,FALSE)="","",VLOOKUP(A149,'DB（シナリオ）'!$A$2:$R$217,5,FALSE))</f>
        <v>辻</v>
      </c>
      <c r="F149" s="22" t="str">
        <f>IF(VLOOKUP(A149,'DB（シナリオ）'!$A$2:$R$217,6,FALSE)="","",VLOOKUP(A149,'DB（シナリオ）'!$A$2:$R$217,6,FALSE))</f>
        <v>男</v>
      </c>
      <c r="G149" s="22">
        <f>IF(VLOOKUP(A149,'DB（シナリオ）'!$A$2:$R$217,7,FALSE)="","",VLOOKUP(A149,'DB（シナリオ）'!$A$2:$R$217,7,FALSE))</f>
        <v>34</v>
      </c>
      <c r="H149" s="45" t="s">
        <v>1689</v>
      </c>
      <c r="I149" s="21" t="str">
        <f>IF(VLOOKUP(A149,'DB（シナリオ）'!$A$2:$R$217,9,FALSE)="","",VLOOKUP(A149,'DB（シナリオ）'!$A$2:$R$217,9,FALSE))</f>
        <v/>
      </c>
      <c r="J149" s="22" t="s">
        <v>1690</v>
      </c>
      <c r="K149" s="21" t="str">
        <f>IF(VLOOKUP(A149,'DB（シナリオ）'!$A$2:$R$217,11,FALSE)="","",VLOOKUP(A149,'DB（シナリオ）'!$A$2:$R$217,11,FALSE))</f>
        <v>ひがしの市</v>
      </c>
      <c r="L149" s="21" t="str">
        <f>IF(VLOOKUP(A149,'DB（シナリオ）'!$A$2:$R$217,12,FALSE)="","",VLOOKUP(A149,'DB（シナリオ）'!$A$2:$R$217,12,FALSE))</f>
        <v>東西線ウサギ駅</v>
      </c>
      <c r="M149" s="21">
        <f>IF(VLOOKUP(A149,'DB（シナリオ）'!$A$2:$R$217,13,FALSE)="","",VLOOKUP(A149,'DB（シナリオ）'!$A$2:$R$217,13,FALSE))</f>
        <v>10</v>
      </c>
      <c r="N149" s="21" t="str">
        <f>IF(VLOOKUP(A149,'DB（シナリオ）'!$A$2:$R$217,15,FALSE)="","",VLOOKUP(A149,'DB（シナリオ）'!$A$2:$R$217,15,FALSE))</f>
        <v>妻、娘(10歳）、息子(5歳)</v>
      </c>
      <c r="O149" s="21" t="str">
        <f>IF(VLOOKUP(A149,'DB（シナリオ）'!$A$2:$R$217,16,FALSE)="","",VLOOKUP(A149,'DB（シナリオ）'!$A$2:$R$217,16,FALSE))</f>
        <v>全員無事</v>
      </c>
      <c r="P149" s="21" t="str">
        <f>IF(VLOOKUP(A149,'DB（シナリオ）'!$A$2:$R$217,17,FALSE)="","",VLOOKUP(A149,'DB（シナリオ）'!$A$2:$R$217,17,FALSE))</f>
        <v/>
      </c>
      <c r="Q149" s="26" t="str">
        <f>IF(VLOOKUP(A149,'DB（シナリオ）'!$A$2:$R$217,18,FALSE)="","",VLOOKUP(A149,'DB（シナリオ）'!$A$2:$R$217,18,FALSE))</f>
        <v/>
      </c>
    </row>
    <row r="150" spans="1:17" ht="56.25" customHeight="1" x14ac:dyDescent="0.2">
      <c r="A150" s="21">
        <f t="shared" si="2"/>
        <v>249</v>
      </c>
      <c r="B150" s="21" t="str">
        <f>IF(VLOOKUP(A150,'DB（シナリオ）'!$A$2:$R$217,2,FALSE)="","",VLOOKUP(A150,'DB（シナリオ）'!$A$2:$R$217,2,FALSE))</f>
        <v>技術部</v>
      </c>
      <c r="C150" s="22" t="str">
        <f>IF(VLOOKUP(A150,'DB（シナリオ）'!$A$2:$R$217,3,FALSE)="","",VLOOKUP(A150,'DB（シナリオ）'!$A$2:$R$217,3,FALSE))</f>
        <v>技術２課</v>
      </c>
      <c r="D150" s="21" t="str">
        <f>IF(VLOOKUP(A150,'DB（シナリオ）'!$A$2:$R$217,4,FALSE)="","",VLOOKUP(A150,'DB（シナリオ）'!$A$2:$R$217,4,FALSE))</f>
        <v/>
      </c>
      <c r="E150" s="22" t="str">
        <f>IF(VLOOKUP(A150,'DB（シナリオ）'!$A$2:$R$217,5,FALSE)="","",VLOOKUP(A150,'DB（シナリオ）'!$A$2:$R$217,5,FALSE))</f>
        <v>関</v>
      </c>
      <c r="F150" s="22" t="str">
        <f>IF(VLOOKUP(A150,'DB（シナリオ）'!$A$2:$R$217,6,FALSE)="","",VLOOKUP(A150,'DB（シナリオ）'!$A$2:$R$217,6,FALSE))</f>
        <v>男</v>
      </c>
      <c r="G150" s="22">
        <f>IF(VLOOKUP(A150,'DB（シナリオ）'!$A$2:$R$217,7,FALSE)="","",VLOOKUP(A150,'DB（シナリオ）'!$A$2:$R$217,7,FALSE))</f>
        <v>44</v>
      </c>
      <c r="H150" s="45" t="s">
        <v>1689</v>
      </c>
      <c r="I150" s="21" t="str">
        <f>IF(VLOOKUP(A150,'DB（シナリオ）'!$A$2:$R$217,9,FALSE)="","",VLOOKUP(A150,'DB（シナリオ）'!$A$2:$R$217,9,FALSE))</f>
        <v/>
      </c>
      <c r="J150" s="22" t="s">
        <v>1690</v>
      </c>
      <c r="K150" s="21" t="str">
        <f>IF(VLOOKUP(A150,'DB（シナリオ）'!$A$2:$R$217,11,FALSE)="","",VLOOKUP(A150,'DB（シナリオ）'!$A$2:$R$217,11,FALSE))</f>
        <v>ひがしの市</v>
      </c>
      <c r="L150" s="21" t="str">
        <f>IF(VLOOKUP(A150,'DB（シナリオ）'!$A$2:$R$217,12,FALSE)="","",VLOOKUP(A150,'DB（シナリオ）'!$A$2:$R$217,12,FALSE))</f>
        <v>東西線キツネ駅</v>
      </c>
      <c r="M150" s="21">
        <f>IF(VLOOKUP(A150,'DB（シナリオ）'!$A$2:$R$217,13,FALSE)="","",VLOOKUP(A150,'DB（シナリオ）'!$A$2:$R$217,13,FALSE))</f>
        <v>15</v>
      </c>
      <c r="N150" s="21" t="str">
        <f>IF(VLOOKUP(A150,'DB（シナリオ）'!$A$2:$R$217,15,FALSE)="","",VLOOKUP(A150,'DB（シナリオ）'!$A$2:$R$217,15,FALSE))</f>
        <v>妻、娘(14歳）、息子(10歳)</v>
      </c>
      <c r="O150" s="21" t="str">
        <f>IF(VLOOKUP(A150,'DB（シナリオ）'!$A$2:$R$217,16,FALSE)="","",VLOOKUP(A150,'DB（シナリオ）'!$A$2:$R$217,16,FALSE))</f>
        <v>全員無事</v>
      </c>
      <c r="P150" s="21" t="str">
        <f>IF(VLOOKUP(A150,'DB（シナリオ）'!$A$2:$R$217,17,FALSE)="","",VLOOKUP(A150,'DB（シナリオ）'!$A$2:$R$217,17,FALSE))</f>
        <v/>
      </c>
      <c r="Q150" s="26" t="str">
        <f>IF(VLOOKUP(A150,'DB（シナリオ）'!$A$2:$R$217,18,FALSE)="","",VLOOKUP(A150,'DB（シナリオ）'!$A$2:$R$217,18,FALSE))</f>
        <v/>
      </c>
    </row>
    <row r="151" spans="1:17" ht="56.25" customHeight="1" x14ac:dyDescent="0.2">
      <c r="A151" s="21">
        <f t="shared" si="2"/>
        <v>250</v>
      </c>
      <c r="B151" s="21" t="str">
        <f>IF(VLOOKUP(A151,'DB（シナリオ）'!$A$2:$R$217,2,FALSE)="","",VLOOKUP(A151,'DB（シナリオ）'!$A$2:$R$217,2,FALSE))</f>
        <v>技術部</v>
      </c>
      <c r="C151" s="22" t="str">
        <f>IF(VLOOKUP(A151,'DB（シナリオ）'!$A$2:$R$217,3,FALSE)="","",VLOOKUP(A151,'DB（シナリオ）'!$A$2:$R$217,3,FALSE))</f>
        <v>技術２課</v>
      </c>
      <c r="D151" s="21" t="str">
        <f>IF(VLOOKUP(A151,'DB（シナリオ）'!$A$2:$R$217,4,FALSE)="","",VLOOKUP(A151,'DB（シナリオ）'!$A$2:$R$217,4,FALSE))</f>
        <v/>
      </c>
      <c r="E151" s="22" t="str">
        <f>IF(VLOOKUP(A151,'DB（シナリオ）'!$A$2:$R$217,5,FALSE)="","",VLOOKUP(A151,'DB（シナリオ）'!$A$2:$R$217,5,FALSE))</f>
        <v>中西</v>
      </c>
      <c r="F151" s="22" t="str">
        <f>IF(VLOOKUP(A151,'DB（シナリオ）'!$A$2:$R$217,6,FALSE)="","",VLOOKUP(A151,'DB（シナリオ）'!$A$2:$R$217,6,FALSE))</f>
        <v>男</v>
      </c>
      <c r="G151" s="22">
        <f>IF(VLOOKUP(A151,'DB（シナリオ）'!$A$2:$R$217,7,FALSE)="","",VLOOKUP(A151,'DB（シナリオ）'!$A$2:$R$217,7,FALSE))</f>
        <v>50</v>
      </c>
      <c r="H151" s="45" t="s">
        <v>1689</v>
      </c>
      <c r="I151" s="21" t="str">
        <f>IF(VLOOKUP(A151,'DB（シナリオ）'!$A$2:$R$217,9,FALSE)="","",VLOOKUP(A151,'DB（シナリオ）'!$A$2:$R$217,9,FALSE))</f>
        <v/>
      </c>
      <c r="J151" s="22" t="s">
        <v>1692</v>
      </c>
      <c r="K151" s="21" t="str">
        <f>IF(VLOOKUP(A151,'DB（シナリオ）'!$A$2:$R$217,11,FALSE)="","",VLOOKUP(A151,'DB（シナリオ）'!$A$2:$R$217,11,FALSE))</f>
        <v>はまべ市</v>
      </c>
      <c r="L151" s="21" t="str">
        <f>IF(VLOOKUP(A151,'DB（シナリオ）'!$A$2:$R$217,12,FALSE)="","",VLOOKUP(A151,'DB（シナリオ）'!$A$2:$R$217,12,FALSE))</f>
        <v>南北線しゃち駅</v>
      </c>
      <c r="M151" s="21">
        <f>IF(VLOOKUP(A151,'DB（シナリオ）'!$A$2:$R$217,13,FALSE)="","",VLOOKUP(A151,'DB（シナリオ）'!$A$2:$R$217,13,FALSE))</f>
        <v>18</v>
      </c>
      <c r="N151" s="21" t="str">
        <f>IF(VLOOKUP(A151,'DB（シナリオ）'!$A$2:$R$217,15,FALSE)="","",VLOOKUP(A151,'DB（シナリオ）'!$A$2:$R$217,15,FALSE))</f>
        <v>妻、娘(18歳）、息子(15歳)</v>
      </c>
      <c r="O151" s="21" t="str">
        <f>IF(VLOOKUP(A151,'DB（シナリオ）'!$A$2:$R$217,16,FALSE)="","",VLOOKUP(A151,'DB（シナリオ）'!$A$2:$R$217,16,FALSE))</f>
        <v>全員無事</v>
      </c>
      <c r="P151" s="21" t="str">
        <f>IF(VLOOKUP(A151,'DB（シナリオ）'!$A$2:$R$217,17,FALSE)="","",VLOOKUP(A151,'DB（シナリオ）'!$A$2:$R$217,17,FALSE))</f>
        <v/>
      </c>
      <c r="Q151" s="26" t="str">
        <f>IF(VLOOKUP(A151,'DB（シナリオ）'!$A$2:$R$217,18,FALSE)="","",VLOOKUP(A151,'DB（シナリオ）'!$A$2:$R$217,18,FALSE))</f>
        <v/>
      </c>
    </row>
    <row r="152" spans="1:17" ht="56.25" customHeight="1" x14ac:dyDescent="0.2">
      <c r="A152" s="21">
        <f t="shared" si="2"/>
        <v>251</v>
      </c>
      <c r="B152" s="21" t="str">
        <f>IF(VLOOKUP(A152,'DB（シナリオ）'!$A$2:$R$217,2,FALSE)="","",VLOOKUP(A152,'DB（シナリオ）'!$A$2:$R$217,2,FALSE))</f>
        <v>技術部</v>
      </c>
      <c r="C152" s="22" t="str">
        <f>IF(VLOOKUP(A152,'DB（シナリオ）'!$A$2:$R$217,3,FALSE)="","",VLOOKUP(A152,'DB（シナリオ）'!$A$2:$R$217,3,FALSE))</f>
        <v>技術２課</v>
      </c>
      <c r="D152" s="21" t="str">
        <f>IF(VLOOKUP(A152,'DB（シナリオ）'!$A$2:$R$217,4,FALSE)="","",VLOOKUP(A152,'DB（シナリオ）'!$A$2:$R$217,4,FALSE))</f>
        <v/>
      </c>
      <c r="E152" s="22" t="str">
        <f>IF(VLOOKUP(A152,'DB（シナリオ）'!$A$2:$R$217,5,FALSE)="","",VLOOKUP(A152,'DB（シナリオ）'!$A$2:$R$217,5,FALSE))</f>
        <v>福島</v>
      </c>
      <c r="F152" s="22" t="str">
        <f>IF(VLOOKUP(A152,'DB（シナリオ）'!$A$2:$R$217,6,FALSE)="","",VLOOKUP(A152,'DB（シナリオ）'!$A$2:$R$217,6,FALSE))</f>
        <v>男</v>
      </c>
      <c r="G152" s="22">
        <f>IF(VLOOKUP(A152,'DB（シナリオ）'!$A$2:$R$217,7,FALSE)="","",VLOOKUP(A152,'DB（シナリオ）'!$A$2:$R$217,7,FALSE))</f>
        <v>40</v>
      </c>
      <c r="H152" s="45" t="s">
        <v>1689</v>
      </c>
      <c r="I152" s="21" t="str">
        <f>IF(VLOOKUP(A152,'DB（シナリオ）'!$A$2:$R$217,9,FALSE)="","",VLOOKUP(A152,'DB（シナリオ）'!$A$2:$R$217,9,FALSE))</f>
        <v/>
      </c>
      <c r="J152" s="22" t="s">
        <v>1692</v>
      </c>
      <c r="K152" s="21" t="str">
        <f>IF(VLOOKUP(A152,'DB（シナリオ）'!$A$2:$R$217,11,FALSE)="","",VLOOKUP(A152,'DB（シナリオ）'!$A$2:$R$217,11,FALSE))</f>
        <v>はまべ市</v>
      </c>
      <c r="L152" s="21" t="str">
        <f>IF(VLOOKUP(A152,'DB（シナリオ）'!$A$2:$R$217,12,FALSE)="","",VLOOKUP(A152,'DB（シナリオ）'!$A$2:$R$217,12,FALSE))</f>
        <v>東西線かぶと駅</v>
      </c>
      <c r="M152" s="21">
        <f>IF(VLOOKUP(A152,'DB（シナリオ）'!$A$2:$R$217,13,FALSE)="","",VLOOKUP(A152,'DB（シナリオ）'!$A$2:$R$217,13,FALSE))</f>
        <v>30</v>
      </c>
      <c r="N152" s="21" t="str">
        <f>IF(VLOOKUP(A152,'DB（シナリオ）'!$A$2:$R$217,15,FALSE)="","",VLOOKUP(A152,'DB（シナリオ）'!$A$2:$R$217,15,FALSE))</f>
        <v>妻、娘（15歳）</v>
      </c>
      <c r="O152" s="21" t="str">
        <f>IF(VLOOKUP(A152,'DB（シナリオ）'!$A$2:$R$217,16,FALSE)="","",VLOOKUP(A152,'DB（シナリオ）'!$A$2:$R$217,16,FALSE))</f>
        <v>妻：自宅で軽傷、娘：中学校で無事</v>
      </c>
      <c r="P152" s="21" t="str">
        <f>IF(VLOOKUP(A152,'DB（シナリオ）'!$A$2:$R$217,17,FALSE)="","",VLOOKUP(A152,'DB（シナリオ）'!$A$2:$R$217,17,FALSE))</f>
        <v/>
      </c>
      <c r="Q152" s="26" t="str">
        <f>IF(VLOOKUP(A152,'DB（シナリオ）'!$A$2:$R$217,18,FALSE)="","",VLOOKUP(A152,'DB（シナリオ）'!$A$2:$R$217,18,FALSE))</f>
        <v/>
      </c>
    </row>
    <row r="153" spans="1:17" ht="56.25" customHeight="1" x14ac:dyDescent="0.2">
      <c r="A153" s="21">
        <f t="shared" si="2"/>
        <v>252</v>
      </c>
      <c r="B153" s="21" t="str">
        <f>IF(VLOOKUP(A153,'DB（シナリオ）'!$A$2:$R$217,2,FALSE)="","",VLOOKUP(A153,'DB（シナリオ）'!$A$2:$R$217,2,FALSE))</f>
        <v>技術部</v>
      </c>
      <c r="C153" s="22" t="str">
        <f>IF(VLOOKUP(A153,'DB（シナリオ）'!$A$2:$R$217,3,FALSE)="","",VLOOKUP(A153,'DB（シナリオ）'!$A$2:$R$217,3,FALSE))</f>
        <v>技術２課</v>
      </c>
      <c r="D153" s="21" t="str">
        <f>IF(VLOOKUP(A153,'DB（シナリオ）'!$A$2:$R$217,4,FALSE)="","",VLOOKUP(A153,'DB（シナリオ）'!$A$2:$R$217,4,FALSE))</f>
        <v/>
      </c>
      <c r="E153" s="22" t="str">
        <f>IF(VLOOKUP(A153,'DB（シナリオ）'!$A$2:$R$217,5,FALSE)="","",VLOOKUP(A153,'DB（シナリオ）'!$A$2:$R$217,5,FALSE))</f>
        <v>岩田</v>
      </c>
      <c r="F153" s="22" t="str">
        <f>IF(VLOOKUP(A153,'DB（シナリオ）'!$A$2:$R$217,6,FALSE)="","",VLOOKUP(A153,'DB（シナリオ）'!$A$2:$R$217,6,FALSE))</f>
        <v>男</v>
      </c>
      <c r="G153" s="22">
        <f>IF(VLOOKUP(A153,'DB（シナリオ）'!$A$2:$R$217,7,FALSE)="","",VLOOKUP(A153,'DB（シナリオ）'!$A$2:$R$217,7,FALSE))</f>
        <v>32</v>
      </c>
      <c r="H153" s="45" t="s">
        <v>1689</v>
      </c>
      <c r="I153" s="21" t="str">
        <f>IF(VLOOKUP(A153,'DB（シナリオ）'!$A$2:$R$217,9,FALSE)="","",VLOOKUP(A153,'DB（シナリオ）'!$A$2:$R$217,9,FALSE))</f>
        <v/>
      </c>
      <c r="J153" s="22" t="s">
        <v>1696</v>
      </c>
      <c r="K153" s="21" t="str">
        <f>IF(VLOOKUP(A153,'DB（シナリオ）'!$A$2:$R$217,11,FALSE)="","",VLOOKUP(A153,'DB（シナリオ）'!$A$2:$R$217,11,FALSE))</f>
        <v>ひがしの市</v>
      </c>
      <c r="L153" s="21" t="str">
        <f>IF(VLOOKUP(A153,'DB（シナリオ）'!$A$2:$R$217,12,FALSE)="","",VLOOKUP(A153,'DB（シナリオ）'!$A$2:$R$217,12,FALSE))</f>
        <v>南北線たい駅</v>
      </c>
      <c r="M153" s="21">
        <f>IF(VLOOKUP(A153,'DB（シナリオ）'!$A$2:$R$217,13,FALSE)="","",VLOOKUP(A153,'DB（シナリオ）'!$A$2:$R$217,13,FALSE))</f>
        <v>7</v>
      </c>
      <c r="N153" s="21" t="str">
        <f>IF(VLOOKUP(A153,'DB（シナリオ）'!$A$2:$R$217,15,FALSE)="","",VLOOKUP(A153,'DB（シナリオ）'!$A$2:$R$217,15,FALSE))</f>
        <v>妻、娘（2歳）</v>
      </c>
      <c r="O153" s="21" t="str">
        <f>IF(VLOOKUP(A153,'DB（シナリオ）'!$A$2:$R$217,16,FALSE)="","",VLOOKUP(A153,'DB（シナリオ）'!$A$2:$R$217,16,FALSE))</f>
        <v>妻：勤務先で無事、娘：保育園で無事</v>
      </c>
      <c r="P153" s="21" t="str">
        <f>IF(VLOOKUP(A153,'DB（シナリオ）'!$A$2:$R$217,17,FALSE)="","",VLOOKUP(A153,'DB（シナリオ）'!$A$2:$R$217,17,FALSE))</f>
        <v/>
      </c>
      <c r="Q153" s="26" t="str">
        <f>IF(VLOOKUP(A153,'DB（シナリオ）'!$A$2:$R$217,18,FALSE)="","",VLOOKUP(A153,'DB（シナリオ）'!$A$2:$R$217,18,FALSE))</f>
        <v/>
      </c>
    </row>
    <row r="154" spans="1:17" ht="56.25" customHeight="1" x14ac:dyDescent="0.2">
      <c r="A154" s="21">
        <f t="shared" si="2"/>
        <v>253</v>
      </c>
      <c r="B154" s="21" t="str">
        <f>IF(VLOOKUP(A154,'DB（シナリオ）'!$A$2:$R$217,2,FALSE)="","",VLOOKUP(A154,'DB（シナリオ）'!$A$2:$R$217,2,FALSE))</f>
        <v>技術部</v>
      </c>
      <c r="C154" s="22" t="str">
        <f>IF(VLOOKUP(A154,'DB（シナリオ）'!$A$2:$R$217,3,FALSE)="","",VLOOKUP(A154,'DB（シナリオ）'!$A$2:$R$217,3,FALSE))</f>
        <v>技術２課</v>
      </c>
      <c r="D154" s="21" t="str">
        <f>IF(VLOOKUP(A154,'DB（シナリオ）'!$A$2:$R$217,4,FALSE)="","",VLOOKUP(A154,'DB（シナリオ）'!$A$2:$R$217,4,FALSE))</f>
        <v/>
      </c>
      <c r="E154" s="22" t="str">
        <f>IF(VLOOKUP(A154,'DB（シナリオ）'!$A$2:$R$217,5,FALSE)="","",VLOOKUP(A154,'DB（シナリオ）'!$A$2:$R$217,5,FALSE))</f>
        <v>服部</v>
      </c>
      <c r="F154" s="22" t="str">
        <f>IF(VLOOKUP(A154,'DB（シナリオ）'!$A$2:$R$217,6,FALSE)="","",VLOOKUP(A154,'DB（シナリオ）'!$A$2:$R$217,6,FALSE))</f>
        <v>男</v>
      </c>
      <c r="G154" s="22">
        <f>IF(VLOOKUP(A154,'DB（シナリオ）'!$A$2:$R$217,7,FALSE)="","",VLOOKUP(A154,'DB（シナリオ）'!$A$2:$R$217,7,FALSE))</f>
        <v>31</v>
      </c>
      <c r="H154" s="45" t="s">
        <v>1689</v>
      </c>
      <c r="I154" s="21" t="str">
        <f>IF(VLOOKUP(A154,'DB（シナリオ）'!$A$2:$R$217,9,FALSE)="","",VLOOKUP(A154,'DB（シナリオ）'!$A$2:$R$217,9,FALSE))</f>
        <v/>
      </c>
      <c r="J154" s="22" t="s">
        <v>1692</v>
      </c>
      <c r="K154" s="21" t="str">
        <f>IF(VLOOKUP(A154,'DB（シナリオ）'!$A$2:$R$217,11,FALSE)="","",VLOOKUP(A154,'DB（シナリオ）'!$A$2:$R$217,11,FALSE))</f>
        <v>にしやま市</v>
      </c>
      <c r="L154" s="21" t="str">
        <f>IF(VLOOKUP(A154,'DB（シナリオ）'!$A$2:$R$217,12,FALSE)="","",VLOOKUP(A154,'DB（シナリオ）'!$A$2:$R$217,12,FALSE))</f>
        <v>東西線かぶと駅</v>
      </c>
      <c r="M154" s="21">
        <f>IF(VLOOKUP(A154,'DB（シナリオ）'!$A$2:$R$217,13,FALSE)="","",VLOOKUP(A154,'DB（シナリオ）'!$A$2:$R$217,13,FALSE))</f>
        <v>30</v>
      </c>
      <c r="N154" s="21" t="str">
        <f>IF(VLOOKUP(A154,'DB（シナリオ）'!$A$2:$R$217,15,FALSE)="","",VLOOKUP(A154,'DB（シナリオ）'!$A$2:$R$217,15,FALSE))</f>
        <v>独身、一人暮らし</v>
      </c>
      <c r="O154" s="21" t="str">
        <f>IF(VLOOKUP(A154,'DB（シナリオ）'!$A$2:$R$217,16,FALSE)="","",VLOOKUP(A154,'DB（シナリオ）'!$A$2:$R$217,16,FALSE))</f>
        <v/>
      </c>
      <c r="P154" s="21" t="str">
        <f>IF(VLOOKUP(A154,'DB（シナリオ）'!$A$2:$R$217,17,FALSE)="","",VLOOKUP(A154,'DB（シナリオ）'!$A$2:$R$217,17,FALSE))</f>
        <v/>
      </c>
      <c r="Q154" s="26" t="str">
        <f>IF(VLOOKUP(A154,'DB（シナリオ）'!$A$2:$R$217,18,FALSE)="","",VLOOKUP(A154,'DB（シナリオ）'!$A$2:$R$217,18,FALSE))</f>
        <v/>
      </c>
    </row>
    <row r="155" spans="1:17" ht="56.25" customHeight="1" x14ac:dyDescent="0.2">
      <c r="A155" s="21">
        <f t="shared" si="2"/>
        <v>254</v>
      </c>
      <c r="B155" s="21" t="str">
        <f>IF(VLOOKUP(A155,'DB（シナリオ）'!$A$2:$R$217,2,FALSE)="","",VLOOKUP(A155,'DB（シナリオ）'!$A$2:$R$217,2,FALSE))</f>
        <v>技術部</v>
      </c>
      <c r="C155" s="22" t="str">
        <f>IF(VLOOKUP(A155,'DB（シナリオ）'!$A$2:$R$217,3,FALSE)="","",VLOOKUP(A155,'DB（シナリオ）'!$A$2:$R$217,3,FALSE))</f>
        <v>技術２課</v>
      </c>
      <c r="D155" s="21" t="str">
        <f>IF(VLOOKUP(A155,'DB（シナリオ）'!$A$2:$R$217,4,FALSE)="","",VLOOKUP(A155,'DB（シナリオ）'!$A$2:$R$217,4,FALSE))</f>
        <v/>
      </c>
      <c r="E155" s="22" t="str">
        <f>IF(VLOOKUP(A155,'DB（シナリオ）'!$A$2:$R$217,5,FALSE)="","",VLOOKUP(A155,'DB（シナリオ）'!$A$2:$R$217,5,FALSE))</f>
        <v>樋口</v>
      </c>
      <c r="F155" s="22" t="str">
        <f>IF(VLOOKUP(A155,'DB（シナリオ）'!$A$2:$R$217,6,FALSE)="","",VLOOKUP(A155,'DB（シナリオ）'!$A$2:$R$217,6,FALSE))</f>
        <v>男</v>
      </c>
      <c r="G155" s="22">
        <f>IF(VLOOKUP(A155,'DB（シナリオ）'!$A$2:$R$217,7,FALSE)="","",VLOOKUP(A155,'DB（シナリオ）'!$A$2:$R$217,7,FALSE))</f>
        <v>30</v>
      </c>
      <c r="H155" s="45" t="s">
        <v>1689</v>
      </c>
      <c r="I155" s="21" t="str">
        <f>IF(VLOOKUP(A155,'DB（シナリオ）'!$A$2:$R$217,9,FALSE)="","",VLOOKUP(A155,'DB（シナリオ）'!$A$2:$R$217,9,FALSE))</f>
        <v/>
      </c>
      <c r="J155" s="22" t="s">
        <v>1690</v>
      </c>
      <c r="K155" s="21" t="str">
        <f>IF(VLOOKUP(A155,'DB（シナリオ）'!$A$2:$R$217,11,FALSE)="","",VLOOKUP(A155,'DB（シナリオ）'!$A$2:$R$217,11,FALSE))</f>
        <v>ひがしの市</v>
      </c>
      <c r="L155" s="21" t="str">
        <f>IF(VLOOKUP(A155,'DB（シナリオ）'!$A$2:$R$217,12,FALSE)="","",VLOOKUP(A155,'DB（シナリオ）'!$A$2:$R$217,12,FALSE))</f>
        <v>南北線ミカン駅</v>
      </c>
      <c r="M155" s="21">
        <f>IF(VLOOKUP(A155,'DB（シナリオ）'!$A$2:$R$217,13,FALSE)="","",VLOOKUP(A155,'DB（シナリオ）'!$A$2:$R$217,13,FALSE))</f>
        <v>8</v>
      </c>
      <c r="N155" s="21" t="str">
        <f>IF(VLOOKUP(A155,'DB（シナリオ）'!$A$2:$R$217,15,FALSE)="","",VLOOKUP(A155,'DB（シナリオ）'!$A$2:$R$217,15,FALSE))</f>
        <v>妻</v>
      </c>
      <c r="O155" s="21" t="str">
        <f>IF(VLOOKUP(A155,'DB（シナリオ）'!$A$2:$R$217,16,FALSE)="","",VLOOKUP(A155,'DB（シナリオ）'!$A$2:$R$217,16,FALSE))</f>
        <v>無事</v>
      </c>
      <c r="P155" s="21" t="str">
        <f>IF(VLOOKUP(A155,'DB（シナリオ）'!$A$2:$R$217,17,FALSE)="","",VLOOKUP(A155,'DB（シナリオ）'!$A$2:$R$217,17,FALSE))</f>
        <v/>
      </c>
      <c r="Q155" s="26" t="str">
        <f>IF(VLOOKUP(A155,'DB（シナリオ）'!$A$2:$R$217,18,FALSE)="","",VLOOKUP(A155,'DB（シナリオ）'!$A$2:$R$217,18,FALSE))</f>
        <v/>
      </c>
    </row>
    <row r="156" spans="1:17" ht="56.25" customHeight="1" x14ac:dyDescent="0.2">
      <c r="A156" s="21">
        <f t="shared" si="2"/>
        <v>255</v>
      </c>
      <c r="B156" s="21" t="str">
        <f>IF(VLOOKUP(A156,'DB（シナリオ）'!$A$2:$R$217,2,FALSE)="","",VLOOKUP(A156,'DB（シナリオ）'!$A$2:$R$217,2,FALSE))</f>
        <v>技術部</v>
      </c>
      <c r="C156" s="22" t="str">
        <f>IF(VLOOKUP(A156,'DB（シナリオ）'!$A$2:$R$217,3,FALSE)="","",VLOOKUP(A156,'DB（シナリオ）'!$A$2:$R$217,3,FALSE))</f>
        <v>技術２課</v>
      </c>
      <c r="D156" s="21" t="str">
        <f>IF(VLOOKUP(A156,'DB（シナリオ）'!$A$2:$R$217,4,FALSE)="","",VLOOKUP(A156,'DB（シナリオ）'!$A$2:$R$217,4,FALSE))</f>
        <v/>
      </c>
      <c r="E156" s="22" t="str">
        <f>IF(VLOOKUP(A156,'DB（シナリオ）'!$A$2:$R$217,5,FALSE)="","",VLOOKUP(A156,'DB（シナリオ）'!$A$2:$R$217,5,FALSE))</f>
        <v>川上</v>
      </c>
      <c r="F156" s="22" t="str">
        <f>IF(VLOOKUP(A156,'DB（シナリオ）'!$A$2:$R$217,6,FALSE)="","",VLOOKUP(A156,'DB（シナリオ）'!$A$2:$R$217,6,FALSE))</f>
        <v>男</v>
      </c>
      <c r="G156" s="22">
        <f>IF(VLOOKUP(A156,'DB（シナリオ）'!$A$2:$R$217,7,FALSE)="","",VLOOKUP(A156,'DB（シナリオ）'!$A$2:$R$217,7,FALSE))</f>
        <v>30</v>
      </c>
      <c r="H156" s="45" t="s">
        <v>1689</v>
      </c>
      <c r="I156" s="21" t="str">
        <f>IF(VLOOKUP(A156,'DB（シナリオ）'!$A$2:$R$217,9,FALSE)="","",VLOOKUP(A156,'DB（シナリオ）'!$A$2:$R$217,9,FALSE))</f>
        <v/>
      </c>
      <c r="J156" s="22" t="s">
        <v>1692</v>
      </c>
      <c r="K156" s="21" t="str">
        <f>IF(VLOOKUP(A156,'DB（シナリオ）'!$A$2:$R$217,11,FALSE)="","",VLOOKUP(A156,'DB（シナリオ）'!$A$2:$R$217,11,FALSE))</f>
        <v>はまべ市</v>
      </c>
      <c r="L156" s="21" t="str">
        <f>IF(VLOOKUP(A156,'DB（シナリオ）'!$A$2:$R$217,12,FALSE)="","",VLOOKUP(A156,'DB（シナリオ）'!$A$2:$R$217,12,FALSE))</f>
        <v>東西線かぶと駅</v>
      </c>
      <c r="M156" s="21">
        <f>IF(VLOOKUP(A156,'DB（シナリオ）'!$A$2:$R$217,13,FALSE)="","",VLOOKUP(A156,'DB（シナリオ）'!$A$2:$R$217,13,FALSE))</f>
        <v>30</v>
      </c>
      <c r="N156" s="21" t="str">
        <f>IF(VLOOKUP(A156,'DB（シナリオ）'!$A$2:$R$217,15,FALSE)="","",VLOOKUP(A156,'DB（シナリオ）'!$A$2:$R$217,15,FALSE))</f>
        <v>妻</v>
      </c>
      <c r="O156" s="21" t="str">
        <f>IF(VLOOKUP(A156,'DB（シナリオ）'!$A$2:$R$217,16,FALSE)="","",VLOOKUP(A156,'DB（シナリオ）'!$A$2:$R$217,16,FALSE))</f>
        <v>無事</v>
      </c>
      <c r="P156" s="21" t="str">
        <f>IF(VLOOKUP(A156,'DB（シナリオ）'!$A$2:$R$217,17,FALSE)="","",VLOOKUP(A156,'DB（シナリオ）'!$A$2:$R$217,17,FALSE))</f>
        <v/>
      </c>
      <c r="Q156" s="26" t="str">
        <f>IF(VLOOKUP(A156,'DB（シナリオ）'!$A$2:$R$217,18,FALSE)="","",VLOOKUP(A156,'DB（シナリオ）'!$A$2:$R$217,18,FALSE))</f>
        <v/>
      </c>
    </row>
    <row r="157" spans="1:17" ht="56.25" customHeight="1" x14ac:dyDescent="0.2">
      <c r="A157" s="21">
        <f t="shared" si="2"/>
        <v>256</v>
      </c>
      <c r="B157" s="21" t="str">
        <f>IF(VLOOKUP(A157,'DB（シナリオ）'!$A$2:$R$217,2,FALSE)="","",VLOOKUP(A157,'DB（シナリオ）'!$A$2:$R$217,2,FALSE))</f>
        <v>技術部</v>
      </c>
      <c r="C157" s="22" t="str">
        <f>IF(VLOOKUP(A157,'DB（シナリオ）'!$A$2:$R$217,3,FALSE)="","",VLOOKUP(A157,'DB（シナリオ）'!$A$2:$R$217,3,FALSE))</f>
        <v>技術２課</v>
      </c>
      <c r="D157" s="21" t="str">
        <f>IF(VLOOKUP(A157,'DB（シナリオ）'!$A$2:$R$217,4,FALSE)="","",VLOOKUP(A157,'DB（シナリオ）'!$A$2:$R$217,4,FALSE))</f>
        <v/>
      </c>
      <c r="E157" s="22" t="str">
        <f>IF(VLOOKUP(A157,'DB（シナリオ）'!$A$2:$R$217,5,FALSE)="","",VLOOKUP(A157,'DB（シナリオ）'!$A$2:$R$217,5,FALSE))</f>
        <v>松岡</v>
      </c>
      <c r="F157" s="22" t="str">
        <f>IF(VLOOKUP(A157,'DB（シナリオ）'!$A$2:$R$217,6,FALSE)="","",VLOOKUP(A157,'DB（シナリオ）'!$A$2:$R$217,6,FALSE))</f>
        <v>女</v>
      </c>
      <c r="G157" s="22">
        <f>IF(VLOOKUP(A157,'DB（シナリオ）'!$A$2:$R$217,7,FALSE)="","",VLOOKUP(A157,'DB（シナリオ）'!$A$2:$R$217,7,FALSE))</f>
        <v>28</v>
      </c>
      <c r="H157" s="45" t="str">
        <f>IF(VLOOKUP(A157,'DB（シナリオ）'!$A$2:$R$217,8,FALSE)="","",VLOOKUP(A157,'DB（シナリオ）'!$A$2:$R$217,8,FALSE))</f>
        <v>在館</v>
      </c>
      <c r="I157" s="21" t="str">
        <f>IF(VLOOKUP(A157,'DB（シナリオ）'!$A$2:$R$217,9,FALSE)="","",VLOOKUP(A157,'DB（シナリオ）'!$A$2:$R$217,9,FALSE))</f>
        <v/>
      </c>
      <c r="J157" s="22" t="str">
        <f>IF(VLOOKUP(A157,'DB（シナリオ）'!$A$2:$R$217,10,FALSE)="","",VLOOKUP(A157,'DB（シナリオ）'!$A$2:$R$217,10,FALSE))</f>
        <v>社内におり、無事</v>
      </c>
      <c r="K157" s="21" t="str">
        <f>IF(VLOOKUP(A157,'DB（シナリオ）'!$A$2:$R$217,11,FALSE)="","",VLOOKUP(A157,'DB（シナリオ）'!$A$2:$R$217,11,FALSE))</f>
        <v>にしやま市</v>
      </c>
      <c r="L157" s="21" t="str">
        <f>IF(VLOOKUP(A157,'DB（シナリオ）'!$A$2:$R$217,12,FALSE)="","",VLOOKUP(A157,'DB（シナリオ）'!$A$2:$R$217,12,FALSE))</f>
        <v>東西線ばった駅</v>
      </c>
      <c r="M157" s="21">
        <f>IF(VLOOKUP(A157,'DB（シナリオ）'!$A$2:$R$217,13,FALSE)="","",VLOOKUP(A157,'DB（シナリオ）'!$A$2:$R$217,13,FALSE))</f>
        <v>25</v>
      </c>
      <c r="N157" s="21" t="str">
        <f>IF(VLOOKUP(A157,'DB（シナリオ）'!$A$2:$R$217,15,FALSE)="","",VLOOKUP(A157,'DB（シナリオ）'!$A$2:$R$217,15,FALSE))</f>
        <v>独身、一人暮らし</v>
      </c>
      <c r="O157" s="21" t="str">
        <f>IF(VLOOKUP(A157,'DB（シナリオ）'!$A$2:$R$217,16,FALSE)="","",VLOOKUP(A157,'DB（シナリオ）'!$A$2:$R$217,16,FALSE))</f>
        <v/>
      </c>
      <c r="P157" s="21" t="str">
        <f>IF(VLOOKUP(A157,'DB（シナリオ）'!$A$2:$R$217,17,FALSE)="","",VLOOKUP(A157,'DB（シナリオ）'!$A$2:$R$217,17,FALSE))</f>
        <v/>
      </c>
      <c r="Q157" s="26" t="str">
        <f>IF(VLOOKUP(A157,'DB（シナリオ）'!$A$2:$R$217,18,FALSE)="","",VLOOKUP(A157,'DB（シナリオ）'!$A$2:$R$217,18,FALSE))</f>
        <v/>
      </c>
    </row>
    <row r="158" spans="1:17" ht="56.25" customHeight="1" x14ac:dyDescent="0.2">
      <c r="A158" s="21">
        <f t="shared" si="2"/>
        <v>257</v>
      </c>
      <c r="B158" s="21" t="str">
        <f>IF(VLOOKUP(A158,'DB（シナリオ）'!$A$2:$R$217,2,FALSE)="","",VLOOKUP(A158,'DB（シナリオ）'!$A$2:$R$217,2,FALSE))</f>
        <v>技術部</v>
      </c>
      <c r="C158" s="22" t="str">
        <f>IF(VLOOKUP(A158,'DB（シナリオ）'!$A$2:$R$217,3,FALSE)="","",VLOOKUP(A158,'DB（シナリオ）'!$A$2:$R$217,3,FALSE))</f>
        <v>技術２課</v>
      </c>
      <c r="D158" s="21" t="str">
        <f>IF(VLOOKUP(A158,'DB（シナリオ）'!$A$2:$R$217,4,FALSE)="","",VLOOKUP(A158,'DB（シナリオ）'!$A$2:$R$217,4,FALSE))</f>
        <v/>
      </c>
      <c r="E158" s="22" t="str">
        <f>IF(VLOOKUP(A158,'DB（シナリオ）'!$A$2:$R$217,5,FALSE)="","",VLOOKUP(A158,'DB（シナリオ）'!$A$2:$R$217,5,FALSE))</f>
        <v>永井</v>
      </c>
      <c r="F158" s="22" t="str">
        <f>IF(VLOOKUP(A158,'DB（シナリオ）'!$A$2:$R$217,6,FALSE)="","",VLOOKUP(A158,'DB（シナリオ）'!$A$2:$R$217,6,FALSE))</f>
        <v>男</v>
      </c>
      <c r="G158" s="22">
        <f>IF(VLOOKUP(A158,'DB（シナリオ）'!$A$2:$R$217,7,FALSE)="","",VLOOKUP(A158,'DB（シナリオ）'!$A$2:$R$217,7,FALSE))</f>
        <v>26</v>
      </c>
      <c r="H158" s="45" t="s">
        <v>1689</v>
      </c>
      <c r="I158" s="21" t="str">
        <f>IF(VLOOKUP(A158,'DB（シナリオ）'!$A$2:$R$217,9,FALSE)="","",VLOOKUP(A158,'DB（シナリオ）'!$A$2:$R$217,9,FALSE))</f>
        <v/>
      </c>
      <c r="J158" s="22" t="s">
        <v>1690</v>
      </c>
      <c r="K158" s="21" t="str">
        <f>IF(VLOOKUP(A158,'DB（シナリオ）'!$A$2:$R$217,11,FALSE)="","",VLOOKUP(A158,'DB（シナリオ）'!$A$2:$R$217,11,FALSE))</f>
        <v>にしやま市</v>
      </c>
      <c r="L158" s="21" t="str">
        <f>IF(VLOOKUP(A158,'DB（シナリオ）'!$A$2:$R$217,12,FALSE)="","",VLOOKUP(A158,'DB（シナリオ）'!$A$2:$R$217,12,FALSE))</f>
        <v>東西線こおろぎ駅</v>
      </c>
      <c r="M158" s="21">
        <f>IF(VLOOKUP(A158,'DB（シナリオ）'!$A$2:$R$217,13,FALSE)="","",VLOOKUP(A158,'DB（シナリオ）'!$A$2:$R$217,13,FALSE))</f>
        <v>20</v>
      </c>
      <c r="N158" s="21" t="str">
        <f>IF(VLOOKUP(A158,'DB（シナリオ）'!$A$2:$R$217,15,FALSE)="","",VLOOKUP(A158,'DB（シナリオ）'!$A$2:$R$217,15,FALSE))</f>
        <v>独身、一人暮らし</v>
      </c>
      <c r="O158" s="21" t="str">
        <f>IF(VLOOKUP(A158,'DB（シナリオ）'!$A$2:$R$217,16,FALSE)="","",VLOOKUP(A158,'DB（シナリオ）'!$A$2:$R$217,16,FALSE))</f>
        <v/>
      </c>
      <c r="P158" s="21" t="str">
        <f>IF(VLOOKUP(A158,'DB（シナリオ）'!$A$2:$R$217,17,FALSE)="","",VLOOKUP(A158,'DB（シナリオ）'!$A$2:$R$217,17,FALSE))</f>
        <v/>
      </c>
      <c r="Q158" s="26" t="str">
        <f>IF(VLOOKUP(A158,'DB（シナリオ）'!$A$2:$R$217,18,FALSE)="","",VLOOKUP(A158,'DB（シナリオ）'!$A$2:$R$217,18,FALSE))</f>
        <v/>
      </c>
    </row>
    <row r="159" spans="1:17" ht="69.599999999999994" customHeight="1" x14ac:dyDescent="0.2">
      <c r="A159" s="21">
        <f t="shared" si="2"/>
        <v>258</v>
      </c>
      <c r="B159" s="21" t="str">
        <f>IF(VLOOKUP(A159,'DB（シナリオ）'!$A$2:$R$217,2,FALSE)="","",VLOOKUP(A159,'DB（シナリオ）'!$A$2:$R$217,2,FALSE))</f>
        <v>技術部</v>
      </c>
      <c r="C159" s="22" t="str">
        <f>IF(VLOOKUP(A159,'DB（シナリオ）'!$A$2:$R$217,3,FALSE)="","",VLOOKUP(A159,'DB（シナリオ）'!$A$2:$R$217,3,FALSE))</f>
        <v>技術２課</v>
      </c>
      <c r="D159" s="21" t="str">
        <f>IF(VLOOKUP(A159,'DB（シナリオ）'!$A$2:$R$217,4,FALSE)="","",VLOOKUP(A159,'DB（シナリオ）'!$A$2:$R$217,4,FALSE))</f>
        <v/>
      </c>
      <c r="E159" s="22" t="str">
        <f>IF(VLOOKUP(A159,'DB（シナリオ）'!$A$2:$R$217,5,FALSE)="","",VLOOKUP(A159,'DB（シナリオ）'!$A$2:$R$217,5,FALSE))</f>
        <v>山中</v>
      </c>
      <c r="F159" s="22" t="str">
        <f>IF(VLOOKUP(A159,'DB（シナリオ）'!$A$2:$R$217,6,FALSE)="","",VLOOKUP(A159,'DB（シナリオ）'!$A$2:$R$217,6,FALSE))</f>
        <v>男</v>
      </c>
      <c r="G159" s="22">
        <f>IF(VLOOKUP(A159,'DB（シナリオ）'!$A$2:$R$217,7,FALSE)="","",VLOOKUP(A159,'DB（シナリオ）'!$A$2:$R$217,7,FALSE))</f>
        <v>65</v>
      </c>
      <c r="H159" s="45" t="str">
        <f>IF(VLOOKUP(A159,'DB（シナリオ）'!$A$2:$R$217,8,FALSE)="","",VLOOKUP(A159,'DB（シナリオ）'!$A$2:$R$217,8,FALSE))</f>
        <v>在館</v>
      </c>
      <c r="I159" s="21" t="str">
        <f>IF(VLOOKUP(A159,'DB（シナリオ）'!$A$2:$R$217,9,FALSE)="","",VLOOKUP(A159,'DB（シナリオ）'!$A$2:$R$217,9,FALSE))</f>
        <v>聴覚障害</v>
      </c>
      <c r="J159" s="22" t="str">
        <f>IF(VLOOKUP(A159,'DB（シナリオ）'!$A$2:$R$217,10,FALSE)="","",VLOOKUP(A159,'DB（シナリオ）'!$A$2:$R$217,10,FALSE))</f>
        <v>社内におり、無事</v>
      </c>
      <c r="K159" s="21" t="str">
        <f>IF(VLOOKUP(A159,'DB（シナリオ）'!$A$2:$R$217,11,FALSE)="","",VLOOKUP(A159,'DB（シナリオ）'!$A$2:$R$217,11,FALSE))</f>
        <v>ひがしの市</v>
      </c>
      <c r="L159" s="21" t="str">
        <f>IF(VLOOKUP(A159,'DB（シナリオ）'!$A$2:$R$217,12,FALSE)="","",VLOOKUP(A159,'DB（シナリオ）'!$A$2:$R$217,12,FALSE))</f>
        <v>南北線たい駅</v>
      </c>
      <c r="M159" s="21">
        <f>IF(VLOOKUP(A159,'DB（シナリオ）'!$A$2:$R$217,13,FALSE)="","",VLOOKUP(A159,'DB（シナリオ）'!$A$2:$R$217,13,FALSE))</f>
        <v>7</v>
      </c>
      <c r="N159" s="21" t="str">
        <f>IF(VLOOKUP(A159,'DB（シナリオ）'!$A$2:$R$217,15,FALSE)="","",VLOOKUP(A159,'DB（シナリオ）'!$A$2:$R$217,15,FALSE))</f>
        <v>妻</v>
      </c>
      <c r="O159" s="21" t="str">
        <f>IF(VLOOKUP(A159,'DB（シナリオ）'!$A$2:$R$217,16,FALSE)="","",VLOOKUP(A159,'DB（シナリオ）'!$A$2:$R$217,16,FALSE))</f>
        <v>無事</v>
      </c>
      <c r="P159" s="21" t="str">
        <f>IF(VLOOKUP(A159,'DB（シナリオ）'!$A$2:$R$217,17,FALSE)="","",VLOOKUP(A159,'DB（シナリオ）'!$A$2:$R$217,17,FALSE))</f>
        <v>難聴。補聴器をしていても、電子音や放送の音はよく聞き取れない。補聴器があれば会話は可能。</v>
      </c>
      <c r="Q159" s="26" t="str">
        <f>IF(VLOOKUP(A159,'DB（シナリオ）'!$A$2:$R$217,18,FALSE)="","",VLOOKUP(A159,'DB（シナリオ）'!$A$2:$R$217,18,FALSE))</f>
        <v/>
      </c>
    </row>
    <row r="160" spans="1:17" ht="56.25" customHeight="1" x14ac:dyDescent="0.2">
      <c r="A160" s="21">
        <f t="shared" si="2"/>
        <v>259</v>
      </c>
      <c r="B160" s="21" t="str">
        <f>IF(VLOOKUP(A160,'DB（シナリオ）'!$A$2:$R$217,2,FALSE)="","",VLOOKUP(A160,'DB（シナリオ）'!$A$2:$R$217,2,FALSE))</f>
        <v>技術部</v>
      </c>
      <c r="C160" s="22" t="str">
        <f>IF(VLOOKUP(A160,'DB（シナリオ）'!$A$2:$R$217,3,FALSE)="","",VLOOKUP(A160,'DB（シナリオ）'!$A$2:$R$217,3,FALSE))</f>
        <v>技術２課</v>
      </c>
      <c r="D160" s="21" t="str">
        <f>IF(VLOOKUP(A160,'DB（シナリオ）'!$A$2:$R$217,4,FALSE)="","",VLOOKUP(A160,'DB（シナリオ）'!$A$2:$R$217,4,FALSE))</f>
        <v/>
      </c>
      <c r="E160" s="22" t="str">
        <f>IF(VLOOKUP(A160,'DB（シナリオ）'!$A$2:$R$217,5,FALSE)="","",VLOOKUP(A160,'DB（シナリオ）'!$A$2:$R$217,5,FALSE))</f>
        <v>田口</v>
      </c>
      <c r="F160" s="22" t="str">
        <f>IF(VLOOKUP(A160,'DB（シナリオ）'!$A$2:$R$217,6,FALSE)="","",VLOOKUP(A160,'DB（シナリオ）'!$A$2:$R$217,6,FALSE))</f>
        <v>男</v>
      </c>
      <c r="G160" s="22">
        <f>IF(VLOOKUP(A160,'DB（シナリオ）'!$A$2:$R$217,7,FALSE)="","",VLOOKUP(A160,'DB（シナリオ）'!$A$2:$R$217,7,FALSE))</f>
        <v>62</v>
      </c>
      <c r="H160" s="45" t="s">
        <v>1689</v>
      </c>
      <c r="I160" s="21" t="str">
        <f>IF(VLOOKUP(A160,'DB（シナリオ）'!$A$2:$R$217,9,FALSE)="","",VLOOKUP(A160,'DB（シナリオ）'!$A$2:$R$217,9,FALSE))</f>
        <v/>
      </c>
      <c r="J160" s="22" t="s">
        <v>1690</v>
      </c>
      <c r="K160" s="21" t="str">
        <f>IF(VLOOKUP(A160,'DB（シナリオ）'!$A$2:$R$217,11,FALSE)="","",VLOOKUP(A160,'DB（シナリオ）'!$A$2:$R$217,11,FALSE))</f>
        <v>にしやま市</v>
      </c>
      <c r="L160" s="21" t="str">
        <f>IF(VLOOKUP(A160,'DB（シナリオ）'!$A$2:$R$217,12,FALSE)="","",VLOOKUP(A160,'DB（シナリオ）'!$A$2:$R$217,12,FALSE))</f>
        <v>東西線はち駅</v>
      </c>
      <c r="M160" s="21">
        <f>IF(VLOOKUP(A160,'DB（シナリオ）'!$A$2:$R$217,13,FALSE)="","",VLOOKUP(A160,'DB（シナリオ）'!$A$2:$R$217,13,FALSE))</f>
        <v>15</v>
      </c>
      <c r="N160" s="21" t="str">
        <f>IF(VLOOKUP(A160,'DB（シナリオ）'!$A$2:$R$217,15,FALSE)="","",VLOOKUP(A160,'DB（シナリオ）'!$A$2:$R$217,15,FALSE))</f>
        <v>妻、娘(24歳・大学院生・同居）</v>
      </c>
      <c r="O160" s="21" t="str">
        <f>IF(VLOOKUP(A160,'DB（シナリオ）'!$A$2:$R$217,16,FALSE)="","",VLOOKUP(A160,'DB（シナリオ）'!$A$2:$R$217,16,FALSE))</f>
        <v>全員無事</v>
      </c>
      <c r="P160" s="21" t="str">
        <f>IF(VLOOKUP(A160,'DB（シナリオ）'!$A$2:$R$217,17,FALSE)="","",VLOOKUP(A160,'DB（シナリオ）'!$A$2:$R$217,17,FALSE))</f>
        <v/>
      </c>
      <c r="Q160" s="26" t="str">
        <f>IF(VLOOKUP(A160,'DB（シナリオ）'!$A$2:$R$217,18,FALSE)="","",VLOOKUP(A160,'DB（シナリオ）'!$A$2:$R$217,18,FALSE))</f>
        <v/>
      </c>
    </row>
    <row r="161" spans="1:17" ht="56.25" customHeight="1" x14ac:dyDescent="0.2">
      <c r="A161" s="21">
        <f t="shared" si="2"/>
        <v>260</v>
      </c>
      <c r="B161" s="21" t="str">
        <f>IF(VLOOKUP(A161,'DB（シナリオ）'!$A$2:$R$217,2,FALSE)="","",VLOOKUP(A161,'DB（シナリオ）'!$A$2:$R$217,2,FALSE))</f>
        <v>技術部</v>
      </c>
      <c r="C161" s="22" t="str">
        <f>IF(VLOOKUP(A161,'DB（シナリオ）'!$A$2:$R$217,3,FALSE)="","",VLOOKUP(A161,'DB（シナリオ）'!$A$2:$R$217,3,FALSE))</f>
        <v>技術２課</v>
      </c>
      <c r="D161" s="21" t="str">
        <f>IF(VLOOKUP(A161,'DB（シナリオ）'!$A$2:$R$217,4,FALSE)="","",VLOOKUP(A161,'DB（シナリオ）'!$A$2:$R$217,4,FALSE))</f>
        <v>CAD担当（契約社員）</v>
      </c>
      <c r="E161" s="22" t="str">
        <f>IF(VLOOKUP(A161,'DB（シナリオ）'!$A$2:$R$217,5,FALSE)="","",VLOOKUP(A161,'DB（シナリオ）'!$A$2:$R$217,5,FALSE))</f>
        <v>江戸川</v>
      </c>
      <c r="F161" s="22" t="str">
        <f>IF(VLOOKUP(A161,'DB（シナリオ）'!$A$2:$R$217,6,FALSE)="","",VLOOKUP(A161,'DB（シナリオ）'!$A$2:$R$217,6,FALSE))</f>
        <v>女</v>
      </c>
      <c r="G161" s="22">
        <f>IF(VLOOKUP(A161,'DB（シナリオ）'!$A$2:$R$217,7,FALSE)="","",VLOOKUP(A161,'DB（シナリオ）'!$A$2:$R$217,7,FALSE))</f>
        <v>38</v>
      </c>
      <c r="H161" s="45" t="str">
        <f>IF(VLOOKUP(A161,'DB（シナリオ）'!$A$2:$R$217,8,FALSE)="","",VLOOKUP(A161,'DB（シナリオ）'!$A$2:$R$217,8,FALSE))</f>
        <v>在館</v>
      </c>
      <c r="I161" s="21" t="str">
        <f>IF(VLOOKUP(A161,'DB（シナリオ）'!$A$2:$R$217,9,FALSE)="","",VLOOKUP(A161,'DB（シナリオ）'!$A$2:$R$217,9,FALSE))</f>
        <v/>
      </c>
      <c r="J161" s="22" t="str">
        <f>IF(VLOOKUP(A161,'DB（シナリオ）'!$A$2:$R$217,10,FALSE)="","",VLOOKUP(A161,'DB（シナリオ）'!$A$2:$R$217,10,FALSE))</f>
        <v>社内におり、無事</v>
      </c>
      <c r="K161" s="21" t="str">
        <f>IF(VLOOKUP(A161,'DB（シナリオ）'!$A$2:$R$217,11,FALSE)="","",VLOOKUP(A161,'DB（シナリオ）'!$A$2:$R$217,11,FALSE))</f>
        <v>はまべ市</v>
      </c>
      <c r="L161" s="21" t="str">
        <f>IF(VLOOKUP(A161,'DB（シナリオ）'!$A$2:$R$217,12,FALSE)="","",VLOOKUP(A161,'DB（シナリオ）'!$A$2:$R$217,12,FALSE))</f>
        <v>東西線かぶと駅</v>
      </c>
      <c r="M161" s="21">
        <f>IF(VLOOKUP(A161,'DB（シナリオ）'!$A$2:$R$217,13,FALSE)="","",VLOOKUP(A161,'DB（シナリオ）'!$A$2:$R$217,13,FALSE))</f>
        <v>30</v>
      </c>
      <c r="N161" s="21" t="str">
        <f>IF(VLOOKUP(A161,'DB（シナリオ）'!$A$2:$R$217,15,FALSE)="","",VLOOKUP(A161,'DB（シナリオ）'!$A$2:$R$217,15,FALSE))</f>
        <v>夫、息子（12歳）</v>
      </c>
      <c r="O161" s="21" t="str">
        <f>IF(VLOOKUP(A161,'DB（シナリオ）'!$A$2:$R$217,16,FALSE)="","",VLOOKUP(A161,'DB（シナリオ）'!$A$2:$R$217,16,FALSE))</f>
        <v>全員無事</v>
      </c>
      <c r="P161" s="21" t="str">
        <f>IF(VLOOKUP(A161,'DB（シナリオ）'!$A$2:$R$217,17,FALSE)="","",VLOOKUP(A161,'DB（シナリオ）'!$A$2:$R$217,17,FALSE))</f>
        <v/>
      </c>
      <c r="Q161" s="26" t="str">
        <f>IF(VLOOKUP(A161,'DB（シナリオ）'!$A$2:$R$217,18,FALSE)="","",VLOOKUP(A161,'DB（シナリオ）'!$A$2:$R$217,18,FALSE))</f>
        <v/>
      </c>
    </row>
    <row r="162" spans="1:17" ht="56.25" customHeight="1" x14ac:dyDescent="0.2">
      <c r="A162" s="21">
        <f t="shared" si="2"/>
        <v>261</v>
      </c>
      <c r="B162" s="21" t="str">
        <f>IF(VLOOKUP(A162,'DB（シナリオ）'!$A$2:$R$217,2,FALSE)="","",VLOOKUP(A162,'DB（シナリオ）'!$A$2:$R$217,2,FALSE))</f>
        <v>技術部</v>
      </c>
      <c r="C162" s="22" t="str">
        <f>IF(VLOOKUP(A162,'DB（シナリオ）'!$A$2:$R$217,3,FALSE)="","",VLOOKUP(A162,'DB（シナリオ）'!$A$2:$R$217,3,FALSE))</f>
        <v>技術２課</v>
      </c>
      <c r="D162" s="21" t="str">
        <f>IF(VLOOKUP(A162,'DB（シナリオ）'!$A$2:$R$217,4,FALSE)="","",VLOOKUP(A162,'DB（シナリオ）'!$A$2:$R$217,4,FALSE))</f>
        <v>CAD担当（契約社員）</v>
      </c>
      <c r="E162" s="22" t="str">
        <f>IF(VLOOKUP(A162,'DB（シナリオ）'!$A$2:$R$217,5,FALSE)="","",VLOOKUP(A162,'DB（シナリオ）'!$A$2:$R$217,5,FALSE))</f>
        <v>森本</v>
      </c>
      <c r="F162" s="22" t="str">
        <f>IF(VLOOKUP(A162,'DB（シナリオ）'!$A$2:$R$217,6,FALSE)="","",VLOOKUP(A162,'DB（シナリオ）'!$A$2:$R$217,6,FALSE))</f>
        <v>女</v>
      </c>
      <c r="G162" s="22">
        <f>IF(VLOOKUP(A162,'DB（シナリオ）'!$A$2:$R$217,7,FALSE)="","",VLOOKUP(A162,'DB（シナリオ）'!$A$2:$R$217,7,FALSE))</f>
        <v>30</v>
      </c>
      <c r="H162" s="45" t="s">
        <v>1689</v>
      </c>
      <c r="I162" s="21" t="str">
        <f>IF(VLOOKUP(A162,'DB（シナリオ）'!$A$2:$R$217,9,FALSE)="","",VLOOKUP(A162,'DB（シナリオ）'!$A$2:$R$217,9,FALSE))</f>
        <v/>
      </c>
      <c r="J162" s="22" t="s">
        <v>1696</v>
      </c>
      <c r="K162" s="21" t="str">
        <f>IF(VLOOKUP(A162,'DB（シナリオ）'!$A$2:$R$217,11,FALSE)="","",VLOOKUP(A162,'DB（シナリオ）'!$A$2:$R$217,11,FALSE))</f>
        <v>にしやま市</v>
      </c>
      <c r="L162" s="21" t="str">
        <f>IF(VLOOKUP(A162,'DB（シナリオ）'!$A$2:$R$217,12,FALSE)="","",VLOOKUP(A162,'DB（シナリオ）'!$A$2:$R$217,12,FALSE))</f>
        <v>東西線ばった駅</v>
      </c>
      <c r="M162" s="21">
        <f>IF(VLOOKUP(A162,'DB（シナリオ）'!$A$2:$R$217,13,FALSE)="","",VLOOKUP(A162,'DB（シナリオ）'!$A$2:$R$217,13,FALSE))</f>
        <v>25</v>
      </c>
      <c r="N162" s="21" t="str">
        <f>IF(VLOOKUP(A162,'DB（シナリオ）'!$A$2:$R$217,15,FALSE)="","",VLOOKUP(A162,'DB（シナリオ）'!$A$2:$R$217,15,FALSE))</f>
        <v>夫</v>
      </c>
      <c r="O162" s="21" t="str">
        <f>IF(VLOOKUP(A162,'DB（シナリオ）'!$A$2:$R$217,16,FALSE)="","",VLOOKUP(A162,'DB（シナリオ）'!$A$2:$R$217,16,FALSE))</f>
        <v>無事</v>
      </c>
      <c r="P162" s="21" t="str">
        <f>IF(VLOOKUP(A162,'DB（シナリオ）'!$A$2:$R$217,17,FALSE)="","",VLOOKUP(A162,'DB（シナリオ）'!$A$2:$R$217,17,FALSE))</f>
        <v/>
      </c>
      <c r="Q162" s="26" t="str">
        <f>IF(VLOOKUP(A162,'DB（シナリオ）'!$A$2:$R$217,18,FALSE)="","",VLOOKUP(A162,'DB（シナリオ）'!$A$2:$R$217,18,FALSE))</f>
        <v/>
      </c>
    </row>
    <row r="163" spans="1:17" ht="56.25" customHeight="1" x14ac:dyDescent="0.2">
      <c r="A163" s="21">
        <f t="shared" si="2"/>
        <v>262</v>
      </c>
      <c r="B163" s="21" t="str">
        <f>IF(VLOOKUP(A163,'DB（シナリオ）'!$A$2:$R$217,2,FALSE)="","",VLOOKUP(A163,'DB（シナリオ）'!$A$2:$R$217,2,FALSE))</f>
        <v>技術部</v>
      </c>
      <c r="C163" s="22" t="str">
        <f>IF(VLOOKUP(A163,'DB（シナリオ）'!$A$2:$R$217,3,FALSE)="","",VLOOKUP(A163,'DB（シナリオ）'!$A$2:$R$217,3,FALSE))</f>
        <v>技術２課</v>
      </c>
      <c r="D163" s="21" t="str">
        <f>IF(VLOOKUP(A163,'DB（シナリオ）'!$A$2:$R$217,4,FALSE)="","",VLOOKUP(A163,'DB（シナリオ）'!$A$2:$R$217,4,FALSE))</f>
        <v>CAD担当（契約社員）</v>
      </c>
      <c r="E163" s="22" t="str">
        <f>IF(VLOOKUP(A163,'DB（シナリオ）'!$A$2:$R$217,5,FALSE)="","",VLOOKUP(A163,'DB（シナリオ）'!$A$2:$R$217,5,FALSE))</f>
        <v>北</v>
      </c>
      <c r="F163" s="22" t="str">
        <f>IF(VLOOKUP(A163,'DB（シナリオ）'!$A$2:$R$217,6,FALSE)="","",VLOOKUP(A163,'DB（シナリオ）'!$A$2:$R$217,6,FALSE))</f>
        <v>女</v>
      </c>
      <c r="G163" s="22">
        <f>IF(VLOOKUP(A163,'DB（シナリオ）'!$A$2:$R$217,7,FALSE)="","",VLOOKUP(A163,'DB（シナリオ）'!$A$2:$R$217,7,FALSE))</f>
        <v>29</v>
      </c>
      <c r="H163" s="45" t="s">
        <v>1689</v>
      </c>
      <c r="I163" s="21" t="str">
        <f>IF(VLOOKUP(A163,'DB（シナリオ）'!$A$2:$R$217,9,FALSE)="","",VLOOKUP(A163,'DB（シナリオ）'!$A$2:$R$217,9,FALSE))</f>
        <v/>
      </c>
      <c r="J163" s="22" t="s">
        <v>1696</v>
      </c>
      <c r="K163" s="21" t="str">
        <f>IF(VLOOKUP(A163,'DB（シナリオ）'!$A$2:$R$217,11,FALSE)="","",VLOOKUP(A163,'DB（シナリオ）'!$A$2:$R$217,11,FALSE))</f>
        <v>はまべ市</v>
      </c>
      <c r="L163" s="21" t="str">
        <f>IF(VLOOKUP(A163,'DB（シナリオ）'!$A$2:$R$217,12,FALSE)="","",VLOOKUP(A163,'DB（シナリオ）'!$A$2:$R$217,12,FALSE))</f>
        <v>東西線かぶと駅</v>
      </c>
      <c r="M163" s="21">
        <f>IF(VLOOKUP(A163,'DB（シナリオ）'!$A$2:$R$217,13,FALSE)="","",VLOOKUP(A163,'DB（シナリオ）'!$A$2:$R$217,13,FALSE))</f>
        <v>30</v>
      </c>
      <c r="N163" s="21" t="str">
        <f>IF(VLOOKUP(A163,'DB（シナリオ）'!$A$2:$R$217,15,FALSE)="","",VLOOKUP(A163,'DB（シナリオ）'!$A$2:$R$217,15,FALSE))</f>
        <v>独身、一人暮らし</v>
      </c>
      <c r="O163" s="21" t="str">
        <f>IF(VLOOKUP(A163,'DB（シナリオ）'!$A$2:$R$217,16,FALSE)="","",VLOOKUP(A163,'DB（シナリオ）'!$A$2:$R$217,16,FALSE))</f>
        <v/>
      </c>
      <c r="P163" s="21" t="str">
        <f>IF(VLOOKUP(A163,'DB（シナリオ）'!$A$2:$R$217,17,FALSE)="","",VLOOKUP(A163,'DB（シナリオ）'!$A$2:$R$217,17,FALSE))</f>
        <v/>
      </c>
      <c r="Q163" s="26" t="str">
        <f>IF(VLOOKUP(A163,'DB（シナリオ）'!$A$2:$R$217,18,FALSE)="","",VLOOKUP(A163,'DB（シナリオ）'!$A$2:$R$217,18,FALSE))</f>
        <v/>
      </c>
    </row>
    <row r="164" spans="1:17" ht="56.25" customHeight="1" x14ac:dyDescent="0.2">
      <c r="A164" s="21">
        <f t="shared" si="2"/>
        <v>263</v>
      </c>
      <c r="B164" s="21" t="str">
        <f>IF(VLOOKUP(A164,'DB（シナリオ）'!$A$2:$R$217,2,FALSE)="","",VLOOKUP(A164,'DB（シナリオ）'!$A$2:$R$217,2,FALSE))</f>
        <v>技術部</v>
      </c>
      <c r="C164" s="22" t="str">
        <f>IF(VLOOKUP(A164,'DB（シナリオ）'!$A$2:$R$217,3,FALSE)="","",VLOOKUP(A164,'DB（シナリオ）'!$A$2:$R$217,3,FALSE))</f>
        <v>技術２課</v>
      </c>
      <c r="D164" s="21" t="str">
        <f>IF(VLOOKUP(A164,'DB（シナリオ）'!$A$2:$R$217,4,FALSE)="","",VLOOKUP(A164,'DB（シナリオ）'!$A$2:$R$217,4,FALSE))</f>
        <v>CAD担当（契約社員）</v>
      </c>
      <c r="E164" s="22" t="str">
        <f>IF(VLOOKUP(A164,'DB（シナリオ）'!$A$2:$R$217,5,FALSE)="","",VLOOKUP(A164,'DB（シナリオ）'!$A$2:$R$217,5,FALSE))</f>
        <v>赤羽</v>
      </c>
      <c r="F164" s="22" t="str">
        <f>IF(VLOOKUP(A164,'DB（シナリオ）'!$A$2:$R$217,6,FALSE)="","",VLOOKUP(A164,'DB（シナリオ）'!$A$2:$R$217,6,FALSE))</f>
        <v>女</v>
      </c>
      <c r="G164" s="22">
        <f>IF(VLOOKUP(A164,'DB（シナリオ）'!$A$2:$R$217,7,FALSE)="","",VLOOKUP(A164,'DB（シナリオ）'!$A$2:$R$217,7,FALSE))</f>
        <v>25</v>
      </c>
      <c r="H164" s="45" t="s">
        <v>1689</v>
      </c>
      <c r="I164" s="21" t="str">
        <f>IF(VLOOKUP(A164,'DB（シナリオ）'!$A$2:$R$217,9,FALSE)="","",VLOOKUP(A164,'DB（シナリオ）'!$A$2:$R$217,9,FALSE))</f>
        <v/>
      </c>
      <c r="J164" s="22" t="s">
        <v>1696</v>
      </c>
      <c r="K164" s="21" t="str">
        <f>IF(VLOOKUP(A164,'DB（シナリオ）'!$A$2:$R$217,11,FALSE)="","",VLOOKUP(A164,'DB（シナリオ）'!$A$2:$R$217,11,FALSE))</f>
        <v>ひがしの市</v>
      </c>
      <c r="L164" s="21" t="str">
        <f>IF(VLOOKUP(A164,'DB（シナリオ）'!$A$2:$R$217,12,FALSE)="","",VLOOKUP(A164,'DB（シナリオ）'!$A$2:$R$217,12,FALSE))</f>
        <v>南北線たい駅</v>
      </c>
      <c r="M164" s="21">
        <f>IF(VLOOKUP(A164,'DB（シナリオ）'!$A$2:$R$217,13,FALSE)="","",VLOOKUP(A164,'DB（シナリオ）'!$A$2:$R$217,13,FALSE))</f>
        <v>7</v>
      </c>
      <c r="N164" s="21" t="str">
        <f>IF(VLOOKUP(A164,'DB（シナリオ）'!$A$2:$R$217,15,FALSE)="","",VLOOKUP(A164,'DB（シナリオ）'!$A$2:$R$217,15,FALSE))</f>
        <v>独身、一人暮らし</v>
      </c>
      <c r="O164" s="21" t="str">
        <f>IF(VLOOKUP(A164,'DB（シナリオ）'!$A$2:$R$217,16,FALSE)="","",VLOOKUP(A164,'DB（シナリオ）'!$A$2:$R$217,16,FALSE))</f>
        <v/>
      </c>
      <c r="P164" s="21" t="str">
        <f>IF(VLOOKUP(A164,'DB（シナリオ）'!$A$2:$R$217,17,FALSE)="","",VLOOKUP(A164,'DB（シナリオ）'!$A$2:$R$217,17,FALSE))</f>
        <v/>
      </c>
      <c r="Q164" s="26" t="str">
        <f>IF(VLOOKUP(A164,'DB（シナリオ）'!$A$2:$R$217,18,FALSE)="","",VLOOKUP(A164,'DB（シナリオ）'!$A$2:$R$217,18,FALSE))</f>
        <v/>
      </c>
    </row>
    <row r="165" spans="1:17" ht="56.25" customHeight="1" x14ac:dyDescent="0.2">
      <c r="A165" s="21">
        <f t="shared" si="2"/>
        <v>264</v>
      </c>
      <c r="B165" s="21" t="str">
        <f>IF(VLOOKUP(A165,'DB（シナリオ）'!$A$2:$R$217,2,FALSE)="","",VLOOKUP(A165,'DB（シナリオ）'!$A$2:$R$217,2,FALSE))</f>
        <v>品質保証部</v>
      </c>
      <c r="C165" s="22" t="str">
        <f>IF(VLOOKUP(A165,'DB（シナリオ）'!$A$2:$R$217,3,FALSE)="","",VLOOKUP(A165,'DB（シナリオ）'!$A$2:$R$217,3,FALSE))</f>
        <v/>
      </c>
      <c r="D165" s="21" t="str">
        <f>IF(VLOOKUP(A165,'DB（シナリオ）'!$A$2:$R$217,4,FALSE)="","",VLOOKUP(A165,'DB（シナリオ）'!$A$2:$R$217,4,FALSE))</f>
        <v>部長【対策本部】</v>
      </c>
      <c r="E165" s="22" t="str">
        <f>IF(VLOOKUP(A165,'DB（シナリオ）'!$A$2:$R$217,5,FALSE)="","",VLOOKUP(A165,'DB（シナリオ）'!$A$2:$R$217,5,FALSE))</f>
        <v>矢野</v>
      </c>
      <c r="F165" s="22" t="str">
        <f>IF(VLOOKUP(A165,'DB（シナリオ）'!$A$2:$R$217,6,FALSE)="","",VLOOKUP(A165,'DB（シナリオ）'!$A$2:$R$217,6,FALSE))</f>
        <v>男</v>
      </c>
      <c r="G165" s="22">
        <f>IF(VLOOKUP(A165,'DB（シナリオ）'!$A$2:$R$217,7,FALSE)="","",VLOOKUP(A165,'DB（シナリオ）'!$A$2:$R$217,7,FALSE))</f>
        <v>58</v>
      </c>
      <c r="H165" s="45" t="s">
        <v>1689</v>
      </c>
      <c r="I165" s="21" t="str">
        <f>IF(VLOOKUP(A165,'DB（シナリオ）'!$A$2:$R$217,9,FALSE)="","",VLOOKUP(A165,'DB（シナリオ）'!$A$2:$R$217,9,FALSE))</f>
        <v/>
      </c>
      <c r="J165" s="22" t="s">
        <v>1690</v>
      </c>
      <c r="K165" s="21" t="str">
        <f>IF(VLOOKUP(A165,'DB（シナリオ）'!$A$2:$R$217,11,FALSE)="","",VLOOKUP(A165,'DB（シナリオ）'!$A$2:$R$217,11,FALSE))</f>
        <v>ひがしの市</v>
      </c>
      <c r="L165" s="21" t="str">
        <f>IF(VLOOKUP(A165,'DB（シナリオ）'!$A$2:$R$217,12,FALSE)="","",VLOOKUP(A165,'DB（シナリオ）'!$A$2:$R$217,12,FALSE))</f>
        <v>東西線クマ駅</v>
      </c>
      <c r="M165" s="21">
        <f>IF(VLOOKUP(A165,'DB（シナリオ）'!$A$2:$R$217,13,FALSE)="","",VLOOKUP(A165,'DB（シナリオ）'!$A$2:$R$217,13,FALSE))</f>
        <v>22</v>
      </c>
      <c r="N165" s="21" t="str">
        <f>IF(VLOOKUP(A165,'DB（シナリオ）'!$A$2:$R$217,15,FALSE)="","",VLOOKUP(A165,'DB（シナリオ）'!$A$2:$R$217,15,FALSE))</f>
        <v>妻、娘(20崔）</v>
      </c>
      <c r="O165" s="21" t="str">
        <f>IF(VLOOKUP(A165,'DB（シナリオ）'!$A$2:$R$217,16,FALSE)="","",VLOOKUP(A165,'DB（シナリオ）'!$A$2:$R$217,16,FALSE))</f>
        <v>全員無事</v>
      </c>
      <c r="P165" s="21" t="str">
        <f>IF(VLOOKUP(A165,'DB（シナリオ）'!$A$2:$R$217,17,FALSE)="","",VLOOKUP(A165,'DB（シナリオ）'!$A$2:$R$217,17,FALSE))</f>
        <v/>
      </c>
      <c r="Q165" s="26" t="str">
        <f>IF(VLOOKUP(A165,'DB（シナリオ）'!$A$2:$R$217,18,FALSE)="","",VLOOKUP(A165,'DB（シナリオ）'!$A$2:$R$217,18,FALSE))</f>
        <v/>
      </c>
    </row>
    <row r="166" spans="1:17" ht="56.25" customHeight="1" x14ac:dyDescent="0.2">
      <c r="A166" s="21">
        <f t="shared" si="2"/>
        <v>265</v>
      </c>
      <c r="B166" s="21" t="str">
        <f>IF(VLOOKUP(A166,'DB（シナリオ）'!$A$2:$R$217,2,FALSE)="","",VLOOKUP(A166,'DB（シナリオ）'!$A$2:$R$217,2,FALSE))</f>
        <v>品質保証部</v>
      </c>
      <c r="C166" s="22" t="str">
        <f>IF(VLOOKUP(A166,'DB（シナリオ）'!$A$2:$R$217,3,FALSE)="","",VLOOKUP(A166,'DB（シナリオ）'!$A$2:$R$217,3,FALSE))</f>
        <v>品質保証課</v>
      </c>
      <c r="D166" s="21" t="str">
        <f>IF(VLOOKUP(A166,'DB（シナリオ）'!$A$2:$R$217,4,FALSE)="","",VLOOKUP(A166,'DB（シナリオ）'!$A$2:$R$217,4,FALSE))</f>
        <v>課長</v>
      </c>
      <c r="E166" s="22" t="str">
        <f>IF(VLOOKUP(A166,'DB（シナリオ）'!$A$2:$R$217,5,FALSE)="","",VLOOKUP(A166,'DB（シナリオ）'!$A$2:$R$217,5,FALSE))</f>
        <v>岩手</v>
      </c>
      <c r="F166" s="22" t="str">
        <f>IF(VLOOKUP(A166,'DB（シナリオ）'!$A$2:$R$217,6,FALSE)="","",VLOOKUP(A166,'DB（シナリオ）'!$A$2:$R$217,6,FALSE))</f>
        <v>男</v>
      </c>
      <c r="G166" s="22">
        <f>IF(VLOOKUP(A166,'DB（シナリオ）'!$A$2:$R$217,7,FALSE)="","",VLOOKUP(A166,'DB（シナリオ）'!$A$2:$R$217,7,FALSE))</f>
        <v>55</v>
      </c>
      <c r="H166" s="45" t="s">
        <v>1689</v>
      </c>
      <c r="I166" s="21" t="str">
        <f>IF(VLOOKUP(A166,'DB（シナリオ）'!$A$2:$R$217,9,FALSE)="","",VLOOKUP(A166,'DB（シナリオ）'!$A$2:$R$217,9,FALSE))</f>
        <v/>
      </c>
      <c r="J166" s="22" t="s">
        <v>1690</v>
      </c>
      <c r="K166" s="21" t="str">
        <f>IF(VLOOKUP(A166,'DB（シナリオ）'!$A$2:$R$217,11,FALSE)="","",VLOOKUP(A166,'DB（シナリオ）'!$A$2:$R$217,11,FALSE))</f>
        <v>ひがしの市</v>
      </c>
      <c r="L166" s="21" t="str">
        <f>IF(VLOOKUP(A166,'DB（シナリオ）'!$A$2:$R$217,12,FALSE)="","",VLOOKUP(A166,'DB（シナリオ）'!$A$2:$R$217,12,FALSE))</f>
        <v>東西線クマ駅</v>
      </c>
      <c r="M166" s="21">
        <f>IF(VLOOKUP(A166,'DB（シナリオ）'!$A$2:$R$217,13,FALSE)="","",VLOOKUP(A166,'DB（シナリオ）'!$A$2:$R$217,13,FALSE))</f>
        <v>22</v>
      </c>
      <c r="N166" s="21" t="str">
        <f>IF(VLOOKUP(A166,'DB（シナリオ）'!$A$2:$R$217,15,FALSE)="","",VLOOKUP(A166,'DB（シナリオ）'!$A$2:$R$217,15,FALSE))</f>
        <v>妻・息子（15歳）</v>
      </c>
      <c r="O166" s="21" t="str">
        <f>IF(VLOOKUP(A166,'DB（シナリオ）'!$A$2:$R$217,16,FALSE)="","",VLOOKUP(A166,'DB（シナリオ）'!$A$2:$R$217,16,FALSE))</f>
        <v>全員無事</v>
      </c>
      <c r="P166" s="21" t="str">
        <f>IF(VLOOKUP(A166,'DB（シナリオ）'!$A$2:$R$217,17,FALSE)="","",VLOOKUP(A166,'DB（シナリオ）'!$A$2:$R$217,17,FALSE))</f>
        <v/>
      </c>
      <c r="Q166" s="26" t="str">
        <f>IF(VLOOKUP(A166,'DB（シナリオ）'!$A$2:$R$217,18,FALSE)="","",VLOOKUP(A166,'DB（シナリオ）'!$A$2:$R$217,18,FALSE))</f>
        <v/>
      </c>
    </row>
    <row r="167" spans="1:17" ht="56.25" customHeight="1" x14ac:dyDescent="0.2">
      <c r="A167" s="21">
        <f t="shared" si="2"/>
        <v>266</v>
      </c>
      <c r="B167" s="21" t="str">
        <f>IF(VLOOKUP(A167,'DB（シナリオ）'!$A$2:$R$217,2,FALSE)="","",VLOOKUP(A167,'DB（シナリオ）'!$A$2:$R$217,2,FALSE))</f>
        <v>品質保証部</v>
      </c>
      <c r="C167" s="22" t="str">
        <f>IF(VLOOKUP(A167,'DB（シナリオ）'!$A$2:$R$217,3,FALSE)="","",VLOOKUP(A167,'DB（シナリオ）'!$A$2:$R$217,3,FALSE))</f>
        <v>品質保証課</v>
      </c>
      <c r="D167" s="21" t="str">
        <f>IF(VLOOKUP(A167,'DB（シナリオ）'!$A$2:$R$217,4,FALSE)="","",VLOOKUP(A167,'DB（シナリオ）'!$A$2:$R$217,4,FALSE))</f>
        <v/>
      </c>
      <c r="E167" s="22" t="str">
        <f>IF(VLOOKUP(A167,'DB（シナリオ）'!$A$2:$R$217,5,FALSE)="","",VLOOKUP(A167,'DB（シナリオ）'!$A$2:$R$217,5,FALSE))</f>
        <v>青森</v>
      </c>
      <c r="F167" s="22" t="str">
        <f>IF(VLOOKUP(A167,'DB（シナリオ）'!$A$2:$R$217,6,FALSE)="","",VLOOKUP(A167,'DB（シナリオ）'!$A$2:$R$217,6,FALSE))</f>
        <v>男</v>
      </c>
      <c r="G167" s="22">
        <f>IF(VLOOKUP(A167,'DB（シナリオ）'!$A$2:$R$217,7,FALSE)="","",VLOOKUP(A167,'DB（シナリオ）'!$A$2:$R$217,7,FALSE))</f>
        <v>50</v>
      </c>
      <c r="H167" s="45" t="s">
        <v>1689</v>
      </c>
      <c r="I167" s="21" t="str">
        <f>IF(VLOOKUP(A167,'DB（シナリオ）'!$A$2:$R$217,9,FALSE)="","",VLOOKUP(A167,'DB（シナリオ）'!$A$2:$R$217,9,FALSE))</f>
        <v/>
      </c>
      <c r="J167" s="22" t="s">
        <v>1690</v>
      </c>
      <c r="K167" s="21" t="str">
        <f>IF(VLOOKUP(A167,'DB（シナリオ）'!$A$2:$R$217,11,FALSE)="","",VLOOKUP(A167,'DB（シナリオ）'!$A$2:$R$217,11,FALSE))</f>
        <v>ひがしの市</v>
      </c>
      <c r="L167" s="21" t="str">
        <f>IF(VLOOKUP(A167,'DB（シナリオ）'!$A$2:$R$217,12,FALSE)="","",VLOOKUP(A167,'DB（シナリオ）'!$A$2:$R$217,12,FALSE))</f>
        <v>東西線リス駅</v>
      </c>
      <c r="M167" s="21">
        <f>IF(VLOOKUP(A167,'DB（シナリオ）'!$A$2:$R$217,13,FALSE)="","",VLOOKUP(A167,'DB（シナリオ）'!$A$2:$R$217,13,FALSE))</f>
        <v>5</v>
      </c>
      <c r="N167" s="21" t="str">
        <f>IF(VLOOKUP(A167,'DB（シナリオ）'!$A$2:$R$217,15,FALSE)="","",VLOOKUP(A167,'DB（シナリオ）'!$A$2:$R$217,15,FALSE))</f>
        <v>妻・息子（15歳）</v>
      </c>
      <c r="O167" s="21" t="str">
        <f>IF(VLOOKUP(A167,'DB（シナリオ）'!$A$2:$R$217,16,FALSE)="","",VLOOKUP(A167,'DB（シナリオ）'!$A$2:$R$217,16,FALSE))</f>
        <v>全員無事</v>
      </c>
      <c r="P167" s="21" t="str">
        <f>IF(VLOOKUP(A167,'DB（シナリオ）'!$A$2:$R$217,17,FALSE)="","",VLOOKUP(A167,'DB（シナリオ）'!$A$2:$R$217,17,FALSE))</f>
        <v/>
      </c>
      <c r="Q167" s="26" t="str">
        <f>IF(VLOOKUP(A167,'DB（シナリオ）'!$A$2:$R$217,18,FALSE)="","",VLOOKUP(A167,'DB（シナリオ）'!$A$2:$R$217,18,FALSE))</f>
        <v/>
      </c>
    </row>
    <row r="168" spans="1:17" ht="56.25" customHeight="1" x14ac:dyDescent="0.2">
      <c r="A168" s="21">
        <f t="shared" si="2"/>
        <v>267</v>
      </c>
      <c r="B168" s="21" t="str">
        <f>IF(VLOOKUP(A168,'DB（シナリオ）'!$A$2:$R$217,2,FALSE)="","",VLOOKUP(A168,'DB（シナリオ）'!$A$2:$R$217,2,FALSE))</f>
        <v>品質保証部</v>
      </c>
      <c r="C168" s="22" t="str">
        <f>IF(VLOOKUP(A168,'DB（シナリオ）'!$A$2:$R$217,3,FALSE)="","",VLOOKUP(A168,'DB（シナリオ）'!$A$2:$R$217,3,FALSE))</f>
        <v>品質保証課</v>
      </c>
      <c r="D168" s="21" t="str">
        <f>IF(VLOOKUP(A168,'DB（シナリオ）'!$A$2:$R$217,4,FALSE)="","",VLOOKUP(A168,'DB（シナリオ）'!$A$2:$R$217,4,FALSE))</f>
        <v/>
      </c>
      <c r="E168" s="22" t="str">
        <f>IF(VLOOKUP(A168,'DB（シナリオ）'!$A$2:$R$217,5,FALSE)="","",VLOOKUP(A168,'DB（シナリオ）'!$A$2:$R$217,5,FALSE))</f>
        <v>秋田</v>
      </c>
      <c r="F168" s="22" t="str">
        <f>IF(VLOOKUP(A168,'DB（シナリオ）'!$A$2:$R$217,6,FALSE)="","",VLOOKUP(A168,'DB（シナリオ）'!$A$2:$R$217,6,FALSE))</f>
        <v>男</v>
      </c>
      <c r="G168" s="22">
        <f>IF(VLOOKUP(A168,'DB（シナリオ）'!$A$2:$R$217,7,FALSE)="","",VLOOKUP(A168,'DB（シナリオ）'!$A$2:$R$217,7,FALSE))</f>
        <v>50</v>
      </c>
      <c r="H168" s="45" t="str">
        <f>IF(VLOOKUP(A168,'DB（シナリオ）'!$A$2:$R$217,8,FALSE)="","",VLOOKUP(A168,'DB（シナリオ）'!$A$2:$R$217,8,FALSE))</f>
        <v>在館</v>
      </c>
      <c r="I168" s="21" t="str">
        <f>IF(VLOOKUP(A168,'DB（シナリオ）'!$A$2:$R$217,9,FALSE)="","",VLOOKUP(A168,'DB（シナリオ）'!$A$2:$R$217,9,FALSE))</f>
        <v/>
      </c>
      <c r="J168" s="22" t="str">
        <f>IF(VLOOKUP(A168,'DB（シナリオ）'!$A$2:$R$217,10,FALSE)="","",VLOOKUP(A168,'DB（シナリオ）'!$A$2:$R$217,10,FALSE))</f>
        <v>社内におり、無事</v>
      </c>
      <c r="K168" s="21" t="str">
        <f>IF(VLOOKUP(A168,'DB（シナリオ）'!$A$2:$R$217,11,FALSE)="","",VLOOKUP(A168,'DB（シナリオ）'!$A$2:$R$217,11,FALSE))</f>
        <v>はまべ市</v>
      </c>
      <c r="L168" s="21" t="str">
        <f>IF(VLOOKUP(A168,'DB（シナリオ）'!$A$2:$R$217,12,FALSE)="","",VLOOKUP(A168,'DB（シナリオ）'!$A$2:$R$217,12,FALSE))</f>
        <v>東西線かぶと駅</v>
      </c>
      <c r="M168" s="21">
        <f>IF(VLOOKUP(A168,'DB（シナリオ）'!$A$2:$R$217,13,FALSE)="","",VLOOKUP(A168,'DB（シナリオ）'!$A$2:$R$217,13,FALSE))</f>
        <v>30</v>
      </c>
      <c r="N168" s="21" t="str">
        <f>IF(VLOOKUP(A168,'DB（シナリオ）'!$A$2:$R$217,15,FALSE)="","",VLOOKUP(A168,'DB（シナリオ）'!$A$2:$R$217,15,FALSE))</f>
        <v>妻、息子（大学2年生、仙台で一人暮らし）</v>
      </c>
      <c r="O168" s="21" t="str">
        <f>IF(VLOOKUP(A168,'DB（シナリオ）'!$A$2:$R$217,16,FALSE)="","",VLOOKUP(A168,'DB（シナリオ）'!$A$2:$R$217,16,FALSE))</f>
        <v>妻：自宅で被災、軽傷だが無事。息子：仙台で無事。</v>
      </c>
      <c r="P168" s="21" t="str">
        <f>IF(VLOOKUP(A168,'DB（シナリオ）'!$A$2:$R$217,17,FALSE)="","",VLOOKUP(A168,'DB（シナリオ）'!$A$2:$R$217,17,FALSE))</f>
        <v/>
      </c>
      <c r="Q168" s="26" t="str">
        <f>IF(VLOOKUP(A168,'DB（シナリオ）'!$A$2:$R$217,18,FALSE)="","",VLOOKUP(A168,'DB（シナリオ）'!$A$2:$R$217,18,FALSE))</f>
        <v>週3回の人工透析が必要</v>
      </c>
    </row>
    <row r="169" spans="1:17" ht="56.25" customHeight="1" x14ac:dyDescent="0.2">
      <c r="A169" s="21">
        <f t="shared" si="2"/>
        <v>268</v>
      </c>
      <c r="B169" s="21" t="str">
        <f>IF(VLOOKUP(A169,'DB（シナリオ）'!$A$2:$R$217,2,FALSE)="","",VLOOKUP(A169,'DB（シナリオ）'!$A$2:$R$217,2,FALSE))</f>
        <v>品質保証部</v>
      </c>
      <c r="C169" s="22" t="str">
        <f>IF(VLOOKUP(A169,'DB（シナリオ）'!$A$2:$R$217,3,FALSE)="","",VLOOKUP(A169,'DB（シナリオ）'!$A$2:$R$217,3,FALSE))</f>
        <v>品質保証課</v>
      </c>
      <c r="D169" s="21" t="str">
        <f>IF(VLOOKUP(A169,'DB（シナリオ）'!$A$2:$R$217,4,FALSE)="","",VLOOKUP(A169,'DB（シナリオ）'!$A$2:$R$217,4,FALSE))</f>
        <v/>
      </c>
      <c r="E169" s="22" t="str">
        <f>IF(VLOOKUP(A169,'DB（シナリオ）'!$A$2:$R$217,5,FALSE)="","",VLOOKUP(A169,'DB（シナリオ）'!$A$2:$R$217,5,FALSE))</f>
        <v>栃木</v>
      </c>
      <c r="F169" s="22" t="str">
        <f>IF(VLOOKUP(A169,'DB（シナリオ）'!$A$2:$R$217,6,FALSE)="","",VLOOKUP(A169,'DB（シナリオ）'!$A$2:$R$217,6,FALSE))</f>
        <v>男</v>
      </c>
      <c r="G169" s="22">
        <f>IF(VLOOKUP(A169,'DB（シナリオ）'!$A$2:$R$217,7,FALSE)="","",VLOOKUP(A169,'DB（シナリオ）'!$A$2:$R$217,7,FALSE))</f>
        <v>48</v>
      </c>
      <c r="H169" s="45" t="str">
        <f>IF(VLOOKUP(A169,'DB（シナリオ）'!$A$2:$R$217,8,FALSE)="","",VLOOKUP(A169,'DB（シナリオ）'!$A$2:$R$217,8,FALSE))</f>
        <v>在館</v>
      </c>
      <c r="I169" s="21" t="str">
        <f>IF(VLOOKUP(A169,'DB（シナリオ）'!$A$2:$R$217,9,FALSE)="","",VLOOKUP(A169,'DB（シナリオ）'!$A$2:$R$217,9,FALSE))</f>
        <v/>
      </c>
      <c r="J169" s="22" t="str">
        <f>IF(VLOOKUP(A169,'DB（シナリオ）'!$A$2:$R$217,10,FALSE)="","",VLOOKUP(A169,'DB（シナリオ）'!$A$2:$R$217,10,FALSE))</f>
        <v>社内におり、無事</v>
      </c>
      <c r="K169" s="21" t="str">
        <f>IF(VLOOKUP(A169,'DB（シナリオ）'!$A$2:$R$217,11,FALSE)="","",VLOOKUP(A169,'DB（シナリオ）'!$A$2:$R$217,11,FALSE))</f>
        <v>にしやま市</v>
      </c>
      <c r="L169" s="21" t="str">
        <f>IF(VLOOKUP(A169,'DB（シナリオ）'!$A$2:$R$217,12,FALSE)="","",VLOOKUP(A169,'DB（シナリオ）'!$A$2:$R$217,12,FALSE))</f>
        <v>東西線はち駅</v>
      </c>
      <c r="M169" s="21">
        <f>IF(VLOOKUP(A169,'DB（シナリオ）'!$A$2:$R$217,13,FALSE)="","",VLOOKUP(A169,'DB（シナリオ）'!$A$2:$R$217,13,FALSE))</f>
        <v>15</v>
      </c>
      <c r="N169" s="21" t="str">
        <f>IF(VLOOKUP(A169,'DB（シナリオ）'!$A$2:$R$217,15,FALSE)="","",VLOOKUP(A169,'DB（シナリオ）'!$A$2:$R$217,15,FALSE))</f>
        <v>妻（専業主婦）、娘（14歳）、息子（10歳）</v>
      </c>
      <c r="O169" s="21" t="str">
        <f>IF(VLOOKUP(A169,'DB（シナリオ）'!$A$2:$R$217,16,FALSE)="","",VLOOKUP(A169,'DB（シナリオ）'!$A$2:$R$217,16,FALSE))</f>
        <v>娘・息子は学校で無事。妻と連絡取れず</v>
      </c>
      <c r="P169" s="21" t="str">
        <f>IF(VLOOKUP(A169,'DB（シナリオ）'!$A$2:$R$217,17,FALSE)="","",VLOOKUP(A169,'DB（シナリオ）'!$A$2:$R$217,17,FALSE))</f>
        <v/>
      </c>
      <c r="Q169" s="26" t="str">
        <f>IF(VLOOKUP(A169,'DB（シナリオ）'!$A$2:$R$217,18,FALSE)="","",VLOOKUP(A169,'DB（シナリオ）'!$A$2:$R$217,18,FALSE))</f>
        <v/>
      </c>
    </row>
    <row r="170" spans="1:17" ht="56.25" customHeight="1" x14ac:dyDescent="0.2">
      <c r="A170" s="21">
        <f t="shared" si="2"/>
        <v>269</v>
      </c>
      <c r="B170" s="21" t="str">
        <f>IF(VLOOKUP(A170,'DB（シナリオ）'!$A$2:$R$217,2,FALSE)="","",VLOOKUP(A170,'DB（シナリオ）'!$A$2:$R$217,2,FALSE))</f>
        <v>品質保証部</v>
      </c>
      <c r="C170" s="22" t="str">
        <f>IF(VLOOKUP(A170,'DB（シナリオ）'!$A$2:$R$217,3,FALSE)="","",VLOOKUP(A170,'DB（シナリオ）'!$A$2:$R$217,3,FALSE))</f>
        <v>品質保証課</v>
      </c>
      <c r="D170" s="21" t="str">
        <f>IF(VLOOKUP(A170,'DB（シナリオ）'!$A$2:$R$217,4,FALSE)="","",VLOOKUP(A170,'DB（シナリオ）'!$A$2:$R$217,4,FALSE))</f>
        <v/>
      </c>
      <c r="E170" s="22" t="str">
        <f>IF(VLOOKUP(A170,'DB（シナリオ）'!$A$2:$R$217,5,FALSE)="","",VLOOKUP(A170,'DB（シナリオ）'!$A$2:$R$217,5,FALSE))</f>
        <v>副島</v>
      </c>
      <c r="F170" s="22" t="str">
        <f>IF(VLOOKUP(A170,'DB（シナリオ）'!$A$2:$R$217,6,FALSE)="","",VLOOKUP(A170,'DB（シナリオ）'!$A$2:$R$217,6,FALSE))</f>
        <v>男</v>
      </c>
      <c r="G170" s="22">
        <f>IF(VLOOKUP(A170,'DB（シナリオ）'!$A$2:$R$217,7,FALSE)="","",VLOOKUP(A170,'DB（シナリオ）'!$A$2:$R$217,7,FALSE))</f>
        <v>35</v>
      </c>
      <c r="H170" s="45" t="s">
        <v>1689</v>
      </c>
      <c r="I170" s="21" t="str">
        <f>IF(VLOOKUP(A170,'DB（シナリオ）'!$A$2:$R$217,9,FALSE)="","",VLOOKUP(A170,'DB（シナリオ）'!$A$2:$R$217,9,FALSE))</f>
        <v/>
      </c>
      <c r="J170" s="22" t="s">
        <v>1692</v>
      </c>
      <c r="K170" s="21" t="str">
        <f>IF(VLOOKUP(A170,'DB（シナリオ）'!$A$2:$R$217,11,FALSE)="","",VLOOKUP(A170,'DB（シナリオ）'!$A$2:$R$217,11,FALSE))</f>
        <v>はまべ市</v>
      </c>
      <c r="L170" s="21" t="str">
        <f>IF(VLOOKUP(A170,'DB（シナリオ）'!$A$2:$R$217,12,FALSE)="","",VLOOKUP(A170,'DB（シナリオ）'!$A$2:$R$217,12,FALSE))</f>
        <v>東西線かぶと駅</v>
      </c>
      <c r="M170" s="21">
        <f>IF(VLOOKUP(A170,'DB（シナリオ）'!$A$2:$R$217,13,FALSE)="","",VLOOKUP(A170,'DB（シナリオ）'!$A$2:$R$217,13,FALSE))</f>
        <v>30</v>
      </c>
      <c r="N170" s="21" t="str">
        <f>IF(VLOOKUP(A170,'DB（シナリオ）'!$A$2:$R$217,15,FALSE)="","",VLOOKUP(A170,'DB（シナリオ）'!$A$2:$R$217,15,FALSE))</f>
        <v>独身、一人暮らし</v>
      </c>
      <c r="O170" s="21" t="str">
        <f>IF(VLOOKUP(A170,'DB（シナリオ）'!$A$2:$R$217,16,FALSE)="","",VLOOKUP(A170,'DB（シナリオ）'!$A$2:$R$217,16,FALSE))</f>
        <v/>
      </c>
      <c r="P170" s="21" t="str">
        <f>IF(VLOOKUP(A170,'DB（シナリオ）'!$A$2:$R$217,17,FALSE)="","",VLOOKUP(A170,'DB（シナリオ）'!$A$2:$R$217,17,FALSE))</f>
        <v/>
      </c>
      <c r="Q170" s="26" t="str">
        <f>IF(VLOOKUP(A170,'DB（シナリオ）'!$A$2:$R$217,18,FALSE)="","",VLOOKUP(A170,'DB（シナリオ）'!$A$2:$R$217,18,FALSE))</f>
        <v/>
      </c>
    </row>
    <row r="171" spans="1:17" ht="56.25" customHeight="1" x14ac:dyDescent="0.2">
      <c r="A171" s="21">
        <f t="shared" si="2"/>
        <v>270</v>
      </c>
      <c r="B171" s="21" t="str">
        <f>IF(VLOOKUP(A171,'DB（シナリオ）'!$A$2:$R$217,2,FALSE)="","",VLOOKUP(A171,'DB（シナリオ）'!$A$2:$R$217,2,FALSE))</f>
        <v>品質保証部</v>
      </c>
      <c r="C171" s="22" t="str">
        <f>IF(VLOOKUP(A171,'DB（シナリオ）'!$A$2:$R$217,3,FALSE)="","",VLOOKUP(A171,'DB（シナリオ）'!$A$2:$R$217,3,FALSE))</f>
        <v>品質保証課</v>
      </c>
      <c r="D171" s="21" t="str">
        <f>IF(VLOOKUP(A171,'DB（シナリオ）'!$A$2:$R$217,4,FALSE)="","",VLOOKUP(A171,'DB（シナリオ）'!$A$2:$R$217,4,FALSE))</f>
        <v/>
      </c>
      <c r="E171" s="22" t="str">
        <f>IF(VLOOKUP(A171,'DB（シナリオ）'!$A$2:$R$217,5,FALSE)="","",VLOOKUP(A171,'DB（シナリオ）'!$A$2:$R$217,5,FALSE))</f>
        <v>石原</v>
      </c>
      <c r="F171" s="22" t="str">
        <f>IF(VLOOKUP(A171,'DB（シナリオ）'!$A$2:$R$217,6,FALSE)="","",VLOOKUP(A171,'DB（シナリオ）'!$A$2:$R$217,6,FALSE))</f>
        <v>男</v>
      </c>
      <c r="G171" s="22">
        <f>IF(VLOOKUP(A171,'DB（シナリオ）'!$A$2:$R$217,7,FALSE)="","",VLOOKUP(A171,'DB（シナリオ）'!$A$2:$R$217,7,FALSE))</f>
        <v>25</v>
      </c>
      <c r="H171" s="45" t="s">
        <v>1689</v>
      </c>
      <c r="I171" s="21" t="str">
        <f>IF(VLOOKUP(A171,'DB（シナリオ）'!$A$2:$R$217,9,FALSE)="","",VLOOKUP(A171,'DB（シナリオ）'!$A$2:$R$217,9,FALSE))</f>
        <v/>
      </c>
      <c r="J171" s="22" t="s">
        <v>1696</v>
      </c>
      <c r="K171" s="21" t="str">
        <f>IF(VLOOKUP(A171,'DB（シナリオ）'!$A$2:$R$217,11,FALSE)="","",VLOOKUP(A171,'DB（シナリオ）'!$A$2:$R$217,11,FALSE))</f>
        <v>ひがしの市</v>
      </c>
      <c r="L171" s="21" t="str">
        <f>IF(VLOOKUP(A171,'DB（シナリオ）'!$A$2:$R$217,12,FALSE)="","",VLOOKUP(A171,'DB（シナリオ）'!$A$2:$R$217,12,FALSE))</f>
        <v>南北線たい駅</v>
      </c>
      <c r="M171" s="21">
        <f>IF(VLOOKUP(A171,'DB（シナリオ）'!$A$2:$R$217,13,FALSE)="","",VLOOKUP(A171,'DB（シナリオ）'!$A$2:$R$217,13,FALSE))</f>
        <v>7</v>
      </c>
      <c r="N171" s="21" t="str">
        <f>IF(VLOOKUP(A171,'DB（シナリオ）'!$A$2:$R$217,15,FALSE)="","",VLOOKUP(A171,'DB（シナリオ）'!$A$2:$R$217,15,FALSE))</f>
        <v>独身、一人暮らし</v>
      </c>
      <c r="O171" s="21" t="str">
        <f>IF(VLOOKUP(A171,'DB（シナリオ）'!$A$2:$R$217,16,FALSE)="","",VLOOKUP(A171,'DB（シナリオ）'!$A$2:$R$217,16,FALSE))</f>
        <v/>
      </c>
      <c r="P171" s="21" t="str">
        <f>IF(VLOOKUP(A171,'DB（シナリオ）'!$A$2:$R$217,17,FALSE)="","",VLOOKUP(A171,'DB（シナリオ）'!$A$2:$R$217,17,FALSE))</f>
        <v/>
      </c>
      <c r="Q171" s="26" t="str">
        <f>IF(VLOOKUP(A171,'DB（シナリオ）'!$A$2:$R$217,18,FALSE)="","",VLOOKUP(A171,'DB（シナリオ）'!$A$2:$R$217,18,FALSE))</f>
        <v/>
      </c>
    </row>
    <row r="172" spans="1:17" ht="56.25" customHeight="1" x14ac:dyDescent="0.2">
      <c r="A172" s="21">
        <f t="shared" si="2"/>
        <v>271</v>
      </c>
      <c r="B172" s="21" t="str">
        <f>IF(VLOOKUP(A172,'DB（シナリオ）'!$A$2:$R$217,2,FALSE)="","",VLOOKUP(A172,'DB（シナリオ）'!$A$2:$R$217,2,FALSE))</f>
        <v>品質保証部</v>
      </c>
      <c r="C172" s="22" t="str">
        <f>IF(VLOOKUP(A172,'DB（シナリオ）'!$A$2:$R$217,3,FALSE)="","",VLOOKUP(A172,'DB（シナリオ）'!$A$2:$R$217,3,FALSE))</f>
        <v>顧客サポート課</v>
      </c>
      <c r="D172" s="21" t="str">
        <f>IF(VLOOKUP(A172,'DB（シナリオ）'!$A$2:$R$217,4,FALSE)="","",VLOOKUP(A172,'DB（シナリオ）'!$A$2:$R$217,4,FALSE))</f>
        <v>課長【対策本部】</v>
      </c>
      <c r="E172" s="22" t="str">
        <f>IF(VLOOKUP(A172,'DB（シナリオ）'!$A$2:$R$217,5,FALSE)="","",VLOOKUP(A172,'DB（シナリオ）'!$A$2:$R$217,5,FALSE))</f>
        <v>秋山</v>
      </c>
      <c r="F172" s="22" t="str">
        <f>IF(VLOOKUP(A172,'DB（シナリオ）'!$A$2:$R$217,6,FALSE)="","",VLOOKUP(A172,'DB（シナリオ）'!$A$2:$R$217,6,FALSE))</f>
        <v>男</v>
      </c>
      <c r="G172" s="22">
        <f>IF(VLOOKUP(A172,'DB（シナリオ）'!$A$2:$R$217,7,FALSE)="","",VLOOKUP(A172,'DB（シナリオ）'!$A$2:$R$217,7,FALSE))</f>
        <v>42</v>
      </c>
      <c r="H172" s="45" t="s">
        <v>1689</v>
      </c>
      <c r="I172" s="21" t="str">
        <f>IF(VLOOKUP(A172,'DB（シナリオ）'!$A$2:$R$217,9,FALSE)="","",VLOOKUP(A172,'DB（シナリオ）'!$A$2:$R$217,9,FALSE))</f>
        <v/>
      </c>
      <c r="J172" s="22" t="s">
        <v>1692</v>
      </c>
      <c r="K172" s="21" t="str">
        <f>IF(VLOOKUP(A172,'DB（シナリオ）'!$A$2:$R$217,11,FALSE)="","",VLOOKUP(A172,'DB（シナリオ）'!$A$2:$R$217,11,FALSE))</f>
        <v>ひがしの市</v>
      </c>
      <c r="L172" s="21" t="str">
        <f>IF(VLOOKUP(A172,'DB（シナリオ）'!$A$2:$R$217,12,FALSE)="","",VLOOKUP(A172,'DB（シナリオ）'!$A$2:$R$217,12,FALSE))</f>
        <v>南北線まぐろ駅</v>
      </c>
      <c r="M172" s="21">
        <f>IF(VLOOKUP(A172,'DB（シナリオ）'!$A$2:$R$217,13,FALSE)="","",VLOOKUP(A172,'DB（シナリオ）'!$A$2:$R$217,13,FALSE))</f>
        <v>15</v>
      </c>
      <c r="N172" s="21" t="str">
        <f>IF(VLOOKUP(A172,'DB（シナリオ）'!$A$2:$R$217,15,FALSE)="","",VLOOKUP(A172,'DB（シナリオ）'!$A$2:$R$217,15,FALSE))</f>
        <v>独身、一人暮らし</v>
      </c>
      <c r="O172" s="21" t="str">
        <f>IF(VLOOKUP(A172,'DB（シナリオ）'!$A$2:$R$217,16,FALSE)="","",VLOOKUP(A172,'DB（シナリオ）'!$A$2:$R$217,16,FALSE))</f>
        <v/>
      </c>
      <c r="P172" s="21" t="str">
        <f>IF(VLOOKUP(A172,'DB（シナリオ）'!$A$2:$R$217,17,FALSE)="","",VLOOKUP(A172,'DB（シナリオ）'!$A$2:$R$217,17,FALSE))</f>
        <v/>
      </c>
      <c r="Q172" s="26" t="str">
        <f>IF(VLOOKUP(A172,'DB（シナリオ）'!$A$2:$R$217,18,FALSE)="","",VLOOKUP(A172,'DB（シナリオ）'!$A$2:$R$217,18,FALSE))</f>
        <v/>
      </c>
    </row>
    <row r="173" spans="1:17" ht="56.25" customHeight="1" x14ac:dyDescent="0.2">
      <c r="A173" s="21">
        <f t="shared" si="2"/>
        <v>272</v>
      </c>
      <c r="B173" s="21" t="str">
        <f>IF(VLOOKUP(A173,'DB（シナリオ）'!$A$2:$R$217,2,FALSE)="","",VLOOKUP(A173,'DB（シナリオ）'!$A$2:$R$217,2,FALSE))</f>
        <v>品質保証部</v>
      </c>
      <c r="C173" s="22" t="str">
        <f>IF(VLOOKUP(A173,'DB（シナリオ）'!$A$2:$R$217,3,FALSE)="","",VLOOKUP(A173,'DB（シナリオ）'!$A$2:$R$217,3,FALSE))</f>
        <v>顧客サポート課</v>
      </c>
      <c r="D173" s="21" t="str">
        <f>IF(VLOOKUP(A173,'DB（シナリオ）'!$A$2:$R$217,4,FALSE)="","",VLOOKUP(A173,'DB（シナリオ）'!$A$2:$R$217,4,FALSE))</f>
        <v>コールセンターSV</v>
      </c>
      <c r="E173" s="22" t="str">
        <f>IF(VLOOKUP(A173,'DB（シナリオ）'!$A$2:$R$217,5,FALSE)="","",VLOOKUP(A173,'DB（シナリオ）'!$A$2:$R$217,5,FALSE))</f>
        <v>富山</v>
      </c>
      <c r="F173" s="22" t="str">
        <f>IF(VLOOKUP(A173,'DB（シナリオ）'!$A$2:$R$217,6,FALSE)="","",VLOOKUP(A173,'DB（シナリオ）'!$A$2:$R$217,6,FALSE))</f>
        <v>男</v>
      </c>
      <c r="G173" s="22">
        <f>IF(VLOOKUP(A173,'DB（シナリオ）'!$A$2:$R$217,7,FALSE)="","",VLOOKUP(A173,'DB（シナリオ）'!$A$2:$R$217,7,FALSE))</f>
        <v>40</v>
      </c>
      <c r="H173" s="45" t="s">
        <v>1689</v>
      </c>
      <c r="I173" s="21" t="str">
        <f>IF(VLOOKUP(A173,'DB（シナリオ）'!$A$2:$R$217,9,FALSE)="","",VLOOKUP(A173,'DB（シナリオ）'!$A$2:$R$217,9,FALSE))</f>
        <v/>
      </c>
      <c r="J173" s="22" t="s">
        <v>1690</v>
      </c>
      <c r="K173" s="21" t="str">
        <f>IF(VLOOKUP(A173,'DB（シナリオ）'!$A$2:$R$217,11,FALSE)="","",VLOOKUP(A173,'DB（シナリオ）'!$A$2:$R$217,11,FALSE))</f>
        <v>ひがしの市</v>
      </c>
      <c r="L173" s="21" t="str">
        <f>IF(VLOOKUP(A173,'DB（シナリオ）'!$A$2:$R$217,12,FALSE)="","",VLOOKUP(A173,'DB（シナリオ）'!$A$2:$R$217,12,FALSE))</f>
        <v>南北線ミカン駅</v>
      </c>
      <c r="M173" s="21">
        <f>IF(VLOOKUP(A173,'DB（シナリオ）'!$A$2:$R$217,13,FALSE)="","",VLOOKUP(A173,'DB（シナリオ）'!$A$2:$R$217,13,FALSE))</f>
        <v>8</v>
      </c>
      <c r="N173" s="21" t="str">
        <f>IF(VLOOKUP(A173,'DB（シナリオ）'!$A$2:$R$217,15,FALSE)="","",VLOOKUP(A173,'DB（シナリオ）'!$A$2:$R$217,15,FALSE))</f>
        <v>妻、娘(15歳）、息子(9歳)</v>
      </c>
      <c r="O173" s="21" t="str">
        <f>IF(VLOOKUP(A173,'DB（シナリオ）'!$A$2:$R$217,16,FALSE)="","",VLOOKUP(A173,'DB（シナリオ）'!$A$2:$R$217,16,FALSE))</f>
        <v>全員無事</v>
      </c>
      <c r="P173" s="21" t="str">
        <f>IF(VLOOKUP(A173,'DB（シナリオ）'!$A$2:$R$217,17,FALSE)="","",VLOOKUP(A173,'DB（シナリオ）'!$A$2:$R$217,17,FALSE))</f>
        <v/>
      </c>
      <c r="Q173" s="26" t="str">
        <f>IF(VLOOKUP(A173,'DB（シナリオ）'!$A$2:$R$217,18,FALSE)="","",VLOOKUP(A173,'DB（シナリオ）'!$A$2:$R$217,18,FALSE))</f>
        <v/>
      </c>
    </row>
    <row r="174" spans="1:17" ht="56.25" customHeight="1" x14ac:dyDescent="0.2">
      <c r="A174" s="21">
        <f t="shared" si="2"/>
        <v>273</v>
      </c>
      <c r="B174" s="21" t="str">
        <f>IF(VLOOKUP(A174,'DB（シナリオ）'!$A$2:$R$217,2,FALSE)="","",VLOOKUP(A174,'DB（シナリオ）'!$A$2:$R$217,2,FALSE))</f>
        <v>品質保証部</v>
      </c>
      <c r="C174" s="22" t="str">
        <f>IF(VLOOKUP(A174,'DB（シナリオ）'!$A$2:$R$217,3,FALSE)="","",VLOOKUP(A174,'DB（シナリオ）'!$A$2:$R$217,3,FALSE))</f>
        <v>顧客サポート課</v>
      </c>
      <c r="D174" s="21" t="str">
        <f>IF(VLOOKUP(A174,'DB（シナリオ）'!$A$2:$R$217,4,FALSE)="","",VLOOKUP(A174,'DB（シナリオ）'!$A$2:$R$217,4,FALSE))</f>
        <v>コールセンターSV</v>
      </c>
      <c r="E174" s="22" t="str">
        <f>IF(VLOOKUP(A174,'DB（シナリオ）'!$A$2:$R$217,5,FALSE)="","",VLOOKUP(A174,'DB（シナリオ）'!$A$2:$R$217,5,FALSE))</f>
        <v>越後</v>
      </c>
      <c r="F174" s="22" t="str">
        <f>IF(VLOOKUP(A174,'DB（シナリオ）'!$A$2:$R$217,6,FALSE)="","",VLOOKUP(A174,'DB（シナリオ）'!$A$2:$R$217,6,FALSE))</f>
        <v>女</v>
      </c>
      <c r="G174" s="22">
        <f>IF(VLOOKUP(A174,'DB（シナリオ）'!$A$2:$R$217,7,FALSE)="","",VLOOKUP(A174,'DB（シナリオ）'!$A$2:$R$217,7,FALSE))</f>
        <v>35</v>
      </c>
      <c r="H174" s="45" t="s">
        <v>1689</v>
      </c>
      <c r="I174" s="21" t="str">
        <f>IF(VLOOKUP(A174,'DB（シナリオ）'!$A$2:$R$217,9,FALSE)="","",VLOOKUP(A174,'DB（シナリオ）'!$A$2:$R$217,9,FALSE))</f>
        <v/>
      </c>
      <c r="J174" s="22" t="s">
        <v>1690</v>
      </c>
      <c r="K174" s="21" t="str">
        <f>IF(VLOOKUP(A174,'DB（シナリオ）'!$A$2:$R$217,11,FALSE)="","",VLOOKUP(A174,'DB（シナリオ）'!$A$2:$R$217,11,FALSE))</f>
        <v>にしやま市</v>
      </c>
      <c r="L174" s="21" t="str">
        <f>IF(VLOOKUP(A174,'DB（シナリオ）'!$A$2:$R$217,12,FALSE)="","",VLOOKUP(A174,'DB（シナリオ）'!$A$2:$R$217,12,FALSE))</f>
        <v>東西線ばった駅</v>
      </c>
      <c r="M174" s="21">
        <f>IF(VLOOKUP(A174,'DB（シナリオ）'!$A$2:$R$217,13,FALSE)="","",VLOOKUP(A174,'DB（シナリオ）'!$A$2:$R$217,13,FALSE))</f>
        <v>25</v>
      </c>
      <c r="N174" s="21" t="str">
        <f>IF(VLOOKUP(A174,'DB（シナリオ）'!$A$2:$R$217,15,FALSE)="","",VLOOKUP(A174,'DB（シナリオ）'!$A$2:$R$217,15,FALSE))</f>
        <v>夫、娘（15歳）</v>
      </c>
      <c r="O174" s="21" t="str">
        <f>IF(VLOOKUP(A174,'DB（シナリオ）'!$A$2:$R$217,16,FALSE)="","",VLOOKUP(A174,'DB（シナリオ）'!$A$2:$R$217,16,FALSE))</f>
        <v>全員無事</v>
      </c>
      <c r="P174" s="21" t="str">
        <f>IF(VLOOKUP(A174,'DB（シナリオ）'!$A$2:$R$217,17,FALSE)="","",VLOOKUP(A174,'DB（シナリオ）'!$A$2:$R$217,17,FALSE))</f>
        <v/>
      </c>
      <c r="Q174" s="26" t="str">
        <f>IF(VLOOKUP(A174,'DB（シナリオ）'!$A$2:$R$217,18,FALSE)="","",VLOOKUP(A174,'DB（シナリオ）'!$A$2:$R$217,18,FALSE))</f>
        <v/>
      </c>
    </row>
    <row r="175" spans="1:17" ht="56.25" customHeight="1" x14ac:dyDescent="0.2">
      <c r="A175" s="21">
        <f t="shared" si="2"/>
        <v>274</v>
      </c>
      <c r="B175" s="21" t="str">
        <f>IF(VLOOKUP(A175,'DB（シナリオ）'!$A$2:$R$217,2,FALSE)="","",VLOOKUP(A175,'DB（シナリオ）'!$A$2:$R$217,2,FALSE))</f>
        <v>品質保証部</v>
      </c>
      <c r="C175" s="22" t="str">
        <f>IF(VLOOKUP(A175,'DB（シナリオ）'!$A$2:$R$217,3,FALSE)="","",VLOOKUP(A175,'DB（シナリオ）'!$A$2:$R$217,3,FALSE))</f>
        <v>顧客サポート課</v>
      </c>
      <c r="D175" s="21" t="str">
        <f>IF(VLOOKUP(A175,'DB（シナリオ）'!$A$2:$R$217,4,FALSE)="","",VLOOKUP(A175,'DB（シナリオ）'!$A$2:$R$217,4,FALSE))</f>
        <v>コールセンターSV</v>
      </c>
      <c r="E175" s="22" t="str">
        <f>IF(VLOOKUP(A175,'DB（シナリオ）'!$A$2:$R$217,5,FALSE)="","",VLOOKUP(A175,'DB（シナリオ）'!$A$2:$R$217,5,FALSE))</f>
        <v>松下</v>
      </c>
      <c r="F175" s="22" t="str">
        <f>IF(VLOOKUP(A175,'DB（シナリオ）'!$A$2:$R$217,6,FALSE)="","",VLOOKUP(A175,'DB（シナリオ）'!$A$2:$R$217,6,FALSE))</f>
        <v>男</v>
      </c>
      <c r="G175" s="22">
        <f>IF(VLOOKUP(A175,'DB（シナリオ）'!$A$2:$R$217,7,FALSE)="","",VLOOKUP(A175,'DB（シナリオ）'!$A$2:$R$217,7,FALSE))</f>
        <v>34</v>
      </c>
      <c r="H175" s="45" t="str">
        <f>IF(VLOOKUP(A175,'DB（シナリオ）'!$A$2:$R$217,8,FALSE)="","",VLOOKUP(A175,'DB（シナリオ）'!$A$2:$R$217,8,FALSE))</f>
        <v>在館</v>
      </c>
      <c r="I175" s="21" t="str">
        <f>IF(VLOOKUP(A175,'DB（シナリオ）'!$A$2:$R$217,9,FALSE)="","",VLOOKUP(A175,'DB（シナリオ）'!$A$2:$R$217,9,FALSE))</f>
        <v>LGBT。男性だが、外見は女性に近い。</v>
      </c>
      <c r="J175" s="22" t="str">
        <f>IF(VLOOKUP(A175,'DB（シナリオ）'!$A$2:$R$217,10,FALSE)="","",VLOOKUP(A175,'DB（シナリオ）'!$A$2:$R$217,10,FALSE))</f>
        <v>社内におり、無事</v>
      </c>
      <c r="K175" s="21" t="str">
        <f>IF(VLOOKUP(A175,'DB（シナリオ）'!$A$2:$R$217,11,FALSE)="","",VLOOKUP(A175,'DB（シナリオ）'!$A$2:$R$217,11,FALSE))</f>
        <v>にしやま市</v>
      </c>
      <c r="L175" s="21" t="str">
        <f>IF(VLOOKUP(A175,'DB（シナリオ）'!$A$2:$R$217,12,FALSE)="","",VLOOKUP(A175,'DB（シナリオ）'!$A$2:$R$217,12,FALSE))</f>
        <v>東西線こおろぎ駅</v>
      </c>
      <c r="M175" s="21">
        <f>IF(VLOOKUP(A175,'DB（シナリオ）'!$A$2:$R$217,13,FALSE)="","",VLOOKUP(A175,'DB（シナリオ）'!$A$2:$R$217,13,FALSE))</f>
        <v>20</v>
      </c>
      <c r="N175" s="21" t="str">
        <f>IF(VLOOKUP(A175,'DB（シナリオ）'!$A$2:$R$217,15,FALSE)="","",VLOOKUP(A175,'DB（シナリオ）'!$A$2:$R$217,15,FALSE))</f>
        <v>独身、一人暮らし</v>
      </c>
      <c r="O175" s="21" t="str">
        <f>IF(VLOOKUP(A175,'DB（シナリオ）'!$A$2:$R$217,16,FALSE)="","",VLOOKUP(A175,'DB（シナリオ）'!$A$2:$R$217,16,FALSE))</f>
        <v/>
      </c>
      <c r="P175" s="21" t="str">
        <f>IF(VLOOKUP(A175,'DB（シナリオ）'!$A$2:$R$217,17,FALSE)="","",VLOOKUP(A175,'DB（シナリオ）'!$A$2:$R$217,17,FALSE))</f>
        <v/>
      </c>
      <c r="Q175" s="26" t="str">
        <f>IF(VLOOKUP(A175,'DB（シナリオ）'!$A$2:$R$217,18,FALSE)="","",VLOOKUP(A175,'DB（シナリオ）'!$A$2:$R$217,18,FALSE))</f>
        <v>LGBT(戸籍・身体は男性だが、心は女性）。特に隠していない。</v>
      </c>
    </row>
    <row r="176" spans="1:17" ht="56.25" customHeight="1" x14ac:dyDescent="0.2">
      <c r="A176" s="21">
        <f t="shared" si="2"/>
        <v>275</v>
      </c>
      <c r="B176" s="21" t="str">
        <f>IF(VLOOKUP(A176,'DB（シナリオ）'!$A$2:$R$217,2,FALSE)="","",VLOOKUP(A176,'DB（シナリオ）'!$A$2:$R$217,2,FALSE))</f>
        <v>品質保証部</v>
      </c>
      <c r="C176" s="22" t="str">
        <f>IF(VLOOKUP(A176,'DB（シナリオ）'!$A$2:$R$217,3,FALSE)="","",VLOOKUP(A176,'DB（シナリオ）'!$A$2:$R$217,3,FALSE))</f>
        <v>顧客サポート課</v>
      </c>
      <c r="D176" s="21" t="str">
        <f>IF(VLOOKUP(A176,'DB（シナリオ）'!$A$2:$R$217,4,FALSE)="","",VLOOKUP(A176,'DB（シナリオ）'!$A$2:$R$217,4,FALSE))</f>
        <v>コールセンターSV</v>
      </c>
      <c r="E176" s="22" t="str">
        <f>IF(VLOOKUP(A176,'DB（シナリオ）'!$A$2:$R$217,5,FALSE)="","",VLOOKUP(A176,'DB（シナリオ）'!$A$2:$R$217,5,FALSE))</f>
        <v>馬場</v>
      </c>
      <c r="F176" s="22" t="str">
        <f>IF(VLOOKUP(A176,'DB（シナリオ）'!$A$2:$R$217,6,FALSE)="","",VLOOKUP(A176,'DB（シナリオ）'!$A$2:$R$217,6,FALSE))</f>
        <v>女</v>
      </c>
      <c r="G176" s="22">
        <f>IF(VLOOKUP(A176,'DB（シナリオ）'!$A$2:$R$217,7,FALSE)="","",VLOOKUP(A176,'DB（シナリオ）'!$A$2:$R$217,7,FALSE))</f>
        <v>28</v>
      </c>
      <c r="H176" s="45" t="s">
        <v>1689</v>
      </c>
      <c r="I176" s="21" t="str">
        <f>IF(VLOOKUP(A176,'DB（シナリオ）'!$A$2:$R$217,9,FALSE)="","",VLOOKUP(A176,'DB（シナリオ）'!$A$2:$R$217,9,FALSE))</f>
        <v/>
      </c>
      <c r="J176" s="22" t="s">
        <v>1690</v>
      </c>
      <c r="K176" s="21" t="str">
        <f>IF(VLOOKUP(A176,'DB（シナリオ）'!$A$2:$R$217,11,FALSE)="","",VLOOKUP(A176,'DB（シナリオ）'!$A$2:$R$217,11,FALSE))</f>
        <v>ひがしの市</v>
      </c>
      <c r="L176" s="21" t="str">
        <f>IF(VLOOKUP(A176,'DB（シナリオ）'!$A$2:$R$217,12,FALSE)="","",VLOOKUP(A176,'DB（シナリオ）'!$A$2:$R$217,12,FALSE))</f>
        <v>南北線あじ駅</v>
      </c>
      <c r="M176" s="21">
        <f>IF(VLOOKUP(A176,'DB（シナリオ）'!$A$2:$R$217,13,FALSE)="","",VLOOKUP(A176,'DB（シナリオ）'!$A$2:$R$217,13,FALSE))</f>
        <v>5</v>
      </c>
      <c r="N176" s="21" t="str">
        <f>IF(VLOOKUP(A176,'DB（シナリオ）'!$A$2:$R$217,15,FALSE)="","",VLOOKUP(A176,'DB（シナリオ）'!$A$2:$R$217,15,FALSE))</f>
        <v>独身、一人暮らし</v>
      </c>
      <c r="O176" s="21" t="str">
        <f>IF(VLOOKUP(A176,'DB（シナリオ）'!$A$2:$R$217,16,FALSE)="","",VLOOKUP(A176,'DB（シナリオ）'!$A$2:$R$217,16,FALSE))</f>
        <v/>
      </c>
      <c r="P176" s="21" t="str">
        <f>IF(VLOOKUP(A176,'DB（シナリオ）'!$A$2:$R$217,17,FALSE)="","",VLOOKUP(A176,'DB（シナリオ）'!$A$2:$R$217,17,FALSE))</f>
        <v/>
      </c>
      <c r="Q176" s="26" t="str">
        <f>IF(VLOOKUP(A176,'DB（シナリオ）'!$A$2:$R$217,18,FALSE)="","",VLOOKUP(A176,'DB（シナリオ）'!$A$2:$R$217,18,FALSE))</f>
        <v/>
      </c>
    </row>
    <row r="177" spans="1:17" ht="56.25" customHeight="1" x14ac:dyDescent="0.2">
      <c r="A177" s="21">
        <f t="shared" si="2"/>
        <v>276</v>
      </c>
      <c r="B177" s="21" t="str">
        <f>IF(VLOOKUP(A177,'DB（シナリオ）'!$A$2:$R$217,2,FALSE)="","",VLOOKUP(A177,'DB（シナリオ）'!$A$2:$R$217,2,FALSE))</f>
        <v>品質保証部</v>
      </c>
      <c r="C177" s="22" t="str">
        <f>IF(VLOOKUP(A177,'DB（シナリオ）'!$A$2:$R$217,3,FALSE)="","",VLOOKUP(A177,'DB（シナリオ）'!$A$2:$R$217,3,FALSE))</f>
        <v>顧客サポート課</v>
      </c>
      <c r="D177" s="21" t="str">
        <f>IF(VLOOKUP(A177,'DB（シナリオ）'!$A$2:$R$217,4,FALSE)="","",VLOOKUP(A177,'DB（シナリオ）'!$A$2:$R$217,4,FALSE))</f>
        <v>コールセンターSV</v>
      </c>
      <c r="E177" s="22" t="str">
        <f>IF(VLOOKUP(A177,'DB（シナリオ）'!$A$2:$R$217,5,FALSE)="","",VLOOKUP(A177,'DB（シナリオ）'!$A$2:$R$217,5,FALSE))</f>
        <v>大橋</v>
      </c>
      <c r="F177" s="22" t="str">
        <f>IF(VLOOKUP(A177,'DB（シナリオ）'!$A$2:$R$217,6,FALSE)="","",VLOOKUP(A177,'DB（シナリオ）'!$A$2:$R$217,6,FALSE))</f>
        <v>女</v>
      </c>
      <c r="G177" s="22">
        <f>IF(VLOOKUP(A177,'DB（シナリオ）'!$A$2:$R$217,7,FALSE)="","",VLOOKUP(A177,'DB（シナリオ）'!$A$2:$R$217,7,FALSE))</f>
        <v>28</v>
      </c>
      <c r="H177" s="45" t="s">
        <v>1689</v>
      </c>
      <c r="I177" s="21" t="str">
        <f>IF(VLOOKUP(A177,'DB（シナリオ）'!$A$2:$R$217,9,FALSE)="","",VLOOKUP(A177,'DB（シナリオ）'!$A$2:$R$217,9,FALSE))</f>
        <v>妊娠８か月</v>
      </c>
      <c r="J177" s="22" t="s">
        <v>1690</v>
      </c>
      <c r="K177" s="21" t="str">
        <f>IF(VLOOKUP(A177,'DB（シナリオ）'!$A$2:$R$217,11,FALSE)="","",VLOOKUP(A177,'DB（シナリオ）'!$A$2:$R$217,11,FALSE))</f>
        <v>にしやま市</v>
      </c>
      <c r="L177" s="21" t="str">
        <f>IF(VLOOKUP(A177,'DB（シナリオ）'!$A$2:$R$217,12,FALSE)="","",VLOOKUP(A177,'DB（シナリオ）'!$A$2:$R$217,12,FALSE))</f>
        <v>東西線ばった駅</v>
      </c>
      <c r="M177" s="21">
        <f>IF(VLOOKUP(A177,'DB（シナリオ）'!$A$2:$R$217,13,FALSE)="","",VLOOKUP(A177,'DB（シナリオ）'!$A$2:$R$217,13,FALSE))</f>
        <v>25</v>
      </c>
      <c r="N177" s="21" t="str">
        <f>IF(VLOOKUP(A177,'DB（シナリオ）'!$A$2:$R$217,15,FALSE)="","",VLOOKUP(A177,'DB（シナリオ）'!$A$2:$R$217,15,FALSE))</f>
        <v>夫</v>
      </c>
      <c r="O177" s="21" t="str">
        <f>IF(VLOOKUP(A177,'DB（シナリオ）'!$A$2:$R$217,16,FALSE)="","",VLOOKUP(A177,'DB（シナリオ）'!$A$2:$R$217,16,FALSE))</f>
        <v>無事</v>
      </c>
      <c r="P177" s="21" t="str">
        <f>IF(VLOOKUP(A177,'DB（シナリオ）'!$A$2:$R$217,17,FALSE)="","",VLOOKUP(A177,'DB（シナリオ）'!$A$2:$R$217,17,FALSE))</f>
        <v>妊娠８ヶ月</v>
      </c>
      <c r="Q177" s="26" t="str">
        <f>IF(VLOOKUP(A177,'DB（シナリオ）'!$A$2:$R$217,18,FALSE)="","",VLOOKUP(A177,'DB（シナリオ）'!$A$2:$R$217,18,FALSE))</f>
        <v/>
      </c>
    </row>
    <row r="178" spans="1:17" ht="69.599999999999994" customHeight="1" x14ac:dyDescent="0.2">
      <c r="A178" s="21">
        <f t="shared" si="2"/>
        <v>277</v>
      </c>
      <c r="B178" s="21" t="str">
        <f>IF(VLOOKUP(A178,'DB（シナリオ）'!$A$2:$R$217,2,FALSE)="","",VLOOKUP(A178,'DB（シナリオ）'!$A$2:$R$217,2,FALSE))</f>
        <v>品質保証部</v>
      </c>
      <c r="C178" s="22" t="str">
        <f>IF(VLOOKUP(A178,'DB（シナリオ）'!$A$2:$R$217,3,FALSE)="","",VLOOKUP(A178,'DB（シナリオ）'!$A$2:$R$217,3,FALSE))</f>
        <v>顧客サポート課</v>
      </c>
      <c r="D178" s="21" t="str">
        <f>IF(VLOOKUP(A178,'DB（シナリオ）'!$A$2:$R$217,4,FALSE)="","",VLOOKUP(A178,'DB（シナリオ）'!$A$2:$R$217,4,FALSE))</f>
        <v>コールセンターSV</v>
      </c>
      <c r="E178" s="22" t="str">
        <f>IF(VLOOKUP(A178,'DB（シナリオ）'!$A$2:$R$217,5,FALSE)="","",VLOOKUP(A178,'DB（シナリオ）'!$A$2:$R$217,5,FALSE))</f>
        <v>吉岡</v>
      </c>
      <c r="F178" s="22" t="str">
        <f>IF(VLOOKUP(A178,'DB（シナリオ）'!$A$2:$R$217,6,FALSE)="","",VLOOKUP(A178,'DB（シナリオ）'!$A$2:$R$217,6,FALSE))</f>
        <v>男</v>
      </c>
      <c r="G178" s="22">
        <f>IF(VLOOKUP(A178,'DB（シナリオ）'!$A$2:$R$217,7,FALSE)="","",VLOOKUP(A178,'DB（シナリオ）'!$A$2:$R$217,7,FALSE))</f>
        <v>25</v>
      </c>
      <c r="H178" s="45" t="s">
        <v>1689</v>
      </c>
      <c r="I178" s="21" t="str">
        <f>IF(VLOOKUP(A178,'DB（シナリオ）'!$A$2:$R$217,9,FALSE)="","",VLOOKUP(A178,'DB（シナリオ）'!$A$2:$R$217,9,FALSE))</f>
        <v>視覚障害</v>
      </c>
      <c r="J178" s="22" t="s">
        <v>1690</v>
      </c>
      <c r="K178" s="21" t="str">
        <f>IF(VLOOKUP(A178,'DB（シナリオ）'!$A$2:$R$217,11,FALSE)="","",VLOOKUP(A178,'DB（シナリオ）'!$A$2:$R$217,11,FALSE))</f>
        <v>はまべ市</v>
      </c>
      <c r="L178" s="21" t="str">
        <f>IF(VLOOKUP(A178,'DB（シナリオ）'!$A$2:$R$217,12,FALSE)="","",VLOOKUP(A178,'DB（シナリオ）'!$A$2:$R$217,12,FALSE))</f>
        <v>南北線くじら駅</v>
      </c>
      <c r="M178" s="21">
        <f>IF(VLOOKUP(A178,'DB（シナリオ）'!$A$2:$R$217,13,FALSE)="","",VLOOKUP(A178,'DB（シナリオ）'!$A$2:$R$217,13,FALSE))</f>
        <v>20</v>
      </c>
      <c r="N178" s="21" t="str">
        <f>IF(VLOOKUP(A178,'DB（シナリオ）'!$A$2:$R$217,15,FALSE)="","",VLOOKUP(A178,'DB（シナリオ）'!$A$2:$R$217,15,FALSE))</f>
        <v>夫</v>
      </c>
      <c r="O178" s="21" t="str">
        <f>IF(VLOOKUP(A178,'DB（シナリオ）'!$A$2:$R$217,16,FALSE)="","",VLOOKUP(A178,'DB（シナリオ）'!$A$2:$R$217,16,FALSE))</f>
        <v>無事</v>
      </c>
      <c r="P178" s="21" t="str">
        <f>IF(VLOOKUP(A178,'DB（シナリオ）'!$A$2:$R$217,17,FALSE)="","",VLOOKUP(A178,'DB（シナリオ）'!$A$2:$R$217,17,FALSE))</f>
        <v>モノの輪郭がぼんやり見える程度の視力。慣れない場所を歩く場合は介助が必要。</v>
      </c>
      <c r="Q178" s="26" t="str">
        <f>IF(VLOOKUP(A178,'DB（シナリオ）'!$A$2:$R$217,18,FALSE)="","",VLOOKUP(A178,'DB（シナリオ）'!$A$2:$R$217,18,FALSE))</f>
        <v/>
      </c>
    </row>
    <row r="179" spans="1:17" ht="56.25" customHeight="1" x14ac:dyDescent="0.2">
      <c r="A179" s="21">
        <f t="shared" si="2"/>
        <v>278</v>
      </c>
      <c r="B179" s="21" t="str">
        <f>IF(VLOOKUP(A179,'DB（シナリオ）'!$A$2:$R$217,2,FALSE)="","",VLOOKUP(A179,'DB（シナリオ）'!$A$2:$R$217,2,FALSE))</f>
        <v>品質保証部</v>
      </c>
      <c r="C179" s="22" t="str">
        <f>IF(VLOOKUP(A179,'DB（シナリオ）'!$A$2:$R$217,3,FALSE)="","",VLOOKUP(A179,'DB（シナリオ）'!$A$2:$R$217,3,FALSE))</f>
        <v>顧客サポート課</v>
      </c>
      <c r="D179" s="21" t="str">
        <f>IF(VLOOKUP(A179,'DB（シナリオ）'!$A$2:$R$217,4,FALSE)="","",VLOOKUP(A179,'DB（シナリオ）'!$A$2:$R$217,4,FALSE))</f>
        <v>ｺｰﾙｾﾝﾀｰ（派遣社員）</v>
      </c>
      <c r="E179" s="22" t="str">
        <f>IF(VLOOKUP(A179,'DB（シナリオ）'!$A$2:$R$217,5,FALSE)="","",VLOOKUP(A179,'DB（シナリオ）'!$A$2:$R$217,5,FALSE))</f>
        <v>松浦</v>
      </c>
      <c r="F179" s="22" t="str">
        <f>IF(VLOOKUP(A179,'DB（シナリオ）'!$A$2:$R$217,6,FALSE)="","",VLOOKUP(A179,'DB（シナリオ）'!$A$2:$R$217,6,FALSE))</f>
        <v>女</v>
      </c>
      <c r="G179" s="22">
        <f>IF(VLOOKUP(A179,'DB（シナリオ）'!$A$2:$R$217,7,FALSE)="","",VLOOKUP(A179,'DB（シナリオ）'!$A$2:$R$217,7,FALSE))</f>
        <v>40</v>
      </c>
      <c r="H179" s="45" t="str">
        <f>IF(VLOOKUP(A179,'DB（シナリオ）'!$A$2:$R$217,8,FALSE)="","",VLOOKUP(A179,'DB（シナリオ）'!$A$2:$R$217,8,FALSE))</f>
        <v>休暇・欠勤</v>
      </c>
      <c r="I179" s="21" t="str">
        <f>IF(VLOOKUP(A179,'DB（シナリオ）'!$A$2:$R$217,9,FALSE)="","",VLOOKUP(A179,'DB（シナリオ）'!$A$2:$R$217,9,FALSE))</f>
        <v/>
      </c>
      <c r="J179" s="22" t="str">
        <f>IF(VLOOKUP(A179,'DB（シナリオ）'!$A$2:$R$217,10,FALSE)="","",VLOOKUP(A179,'DB（シナリオ）'!$A$2:$R$217,10,FALSE))</f>
        <v>自宅におり、無事</v>
      </c>
      <c r="K179" s="21" t="str">
        <f>IF(VLOOKUP(A179,'DB（シナリオ）'!$A$2:$R$217,11,FALSE)="","",VLOOKUP(A179,'DB（シナリオ）'!$A$2:$R$217,11,FALSE))</f>
        <v>にしやま市</v>
      </c>
      <c r="L179" s="21" t="str">
        <f>IF(VLOOKUP(A179,'DB（シナリオ）'!$A$2:$R$217,12,FALSE)="","",VLOOKUP(A179,'DB（シナリオ）'!$A$2:$R$217,12,FALSE))</f>
        <v>東西線はち駅</v>
      </c>
      <c r="M179" s="21">
        <f>IF(VLOOKUP(A179,'DB（シナリオ）'!$A$2:$R$217,13,FALSE)="","",VLOOKUP(A179,'DB（シナリオ）'!$A$2:$R$217,13,FALSE))</f>
        <v>15</v>
      </c>
      <c r="N179" s="21" t="str">
        <f>IF(VLOOKUP(A179,'DB（シナリオ）'!$A$2:$R$217,15,FALSE)="","",VLOOKUP(A179,'DB（シナリオ）'!$A$2:$R$217,15,FALSE))</f>
        <v>夫、娘（19歳）</v>
      </c>
      <c r="O179" s="21" t="str">
        <f>IF(VLOOKUP(A179,'DB（シナリオ）'!$A$2:$R$217,16,FALSE)="","",VLOOKUP(A179,'DB（シナリオ）'!$A$2:$R$217,16,FALSE))</f>
        <v>全員無事</v>
      </c>
      <c r="P179" s="21" t="str">
        <f>IF(VLOOKUP(A179,'DB（シナリオ）'!$A$2:$R$217,17,FALSE)="","",VLOOKUP(A179,'DB（シナリオ）'!$A$2:$R$217,17,FALSE))</f>
        <v/>
      </c>
      <c r="Q179" s="26" t="str">
        <f>IF(VLOOKUP(A179,'DB（シナリオ）'!$A$2:$R$217,18,FALSE)="","",VLOOKUP(A179,'DB（シナリオ）'!$A$2:$R$217,18,FALSE))</f>
        <v/>
      </c>
    </row>
    <row r="180" spans="1:17" ht="56.25" customHeight="1" x14ac:dyDescent="0.2">
      <c r="A180" s="21">
        <f t="shared" si="2"/>
        <v>279</v>
      </c>
      <c r="B180" s="21" t="str">
        <f>IF(VLOOKUP(A180,'DB（シナリオ）'!$A$2:$R$217,2,FALSE)="","",VLOOKUP(A180,'DB（シナリオ）'!$A$2:$R$217,2,FALSE))</f>
        <v>品質保証部</v>
      </c>
      <c r="C180" s="22" t="str">
        <f>IF(VLOOKUP(A180,'DB（シナリオ）'!$A$2:$R$217,3,FALSE)="","",VLOOKUP(A180,'DB（シナリオ）'!$A$2:$R$217,3,FALSE))</f>
        <v>顧客サポート課</v>
      </c>
      <c r="D180" s="21" t="str">
        <f>IF(VLOOKUP(A180,'DB（シナリオ）'!$A$2:$R$217,4,FALSE)="","",VLOOKUP(A180,'DB（シナリオ）'!$A$2:$R$217,4,FALSE))</f>
        <v>ｺｰﾙｾﾝﾀｰ（派遣社員）</v>
      </c>
      <c r="E180" s="22" t="str">
        <f>IF(VLOOKUP(A180,'DB（シナリオ）'!$A$2:$R$217,5,FALSE)="","",VLOOKUP(A180,'DB（シナリオ）'!$A$2:$R$217,5,FALSE))</f>
        <v>小池</v>
      </c>
      <c r="F180" s="22" t="str">
        <f>IF(VLOOKUP(A180,'DB（シナリオ）'!$A$2:$R$217,6,FALSE)="","",VLOOKUP(A180,'DB（シナリオ）'!$A$2:$R$217,6,FALSE))</f>
        <v>女</v>
      </c>
      <c r="G180" s="22">
        <f>IF(VLOOKUP(A180,'DB（シナリオ）'!$A$2:$R$217,7,FALSE)="","",VLOOKUP(A180,'DB（シナリオ）'!$A$2:$R$217,7,FALSE))</f>
        <v>38</v>
      </c>
      <c r="H180" s="45" t="str">
        <f>IF(VLOOKUP(A180,'DB（シナリオ）'!$A$2:$R$217,8,FALSE)="","",VLOOKUP(A180,'DB（シナリオ）'!$A$2:$R$217,8,FALSE))</f>
        <v>休暇・欠勤</v>
      </c>
      <c r="I180" s="21" t="str">
        <f>IF(VLOOKUP(A180,'DB（シナリオ）'!$A$2:$R$217,9,FALSE)="","",VLOOKUP(A180,'DB（シナリオ）'!$A$2:$R$217,9,FALSE))</f>
        <v/>
      </c>
      <c r="J180" s="22" t="str">
        <f>IF(VLOOKUP(A180,'DB（シナリオ）'!$A$2:$R$217,10,FALSE)="","",VLOOKUP(A180,'DB（シナリオ）'!$A$2:$R$217,10,FALSE))</f>
        <v>自宅におり、無事</v>
      </c>
      <c r="K180" s="21" t="str">
        <f>IF(VLOOKUP(A180,'DB（シナリオ）'!$A$2:$R$217,11,FALSE)="","",VLOOKUP(A180,'DB（シナリオ）'!$A$2:$R$217,11,FALSE))</f>
        <v>ひがしの市</v>
      </c>
      <c r="L180" s="21" t="str">
        <f>IF(VLOOKUP(A180,'DB（シナリオ）'!$A$2:$R$217,12,FALSE)="","",VLOOKUP(A180,'DB（シナリオ）'!$A$2:$R$217,12,FALSE))</f>
        <v>南北線ミカン駅</v>
      </c>
      <c r="M180" s="21">
        <f>IF(VLOOKUP(A180,'DB（シナリオ）'!$A$2:$R$217,13,FALSE)="","",VLOOKUP(A180,'DB（シナリオ）'!$A$2:$R$217,13,FALSE))</f>
        <v>8</v>
      </c>
      <c r="N180" s="21" t="str">
        <f>IF(VLOOKUP(A180,'DB（シナリオ）'!$A$2:$R$217,15,FALSE)="","",VLOOKUP(A180,'DB（シナリオ）'!$A$2:$R$217,15,FALSE))</f>
        <v>夫、息子（18歳）</v>
      </c>
      <c r="O180" s="21" t="str">
        <f>IF(VLOOKUP(A180,'DB（シナリオ）'!$A$2:$R$217,16,FALSE)="","",VLOOKUP(A180,'DB（シナリオ）'!$A$2:$R$217,16,FALSE))</f>
        <v>全員無事</v>
      </c>
      <c r="P180" s="21" t="str">
        <f>IF(VLOOKUP(A180,'DB（シナリオ）'!$A$2:$R$217,17,FALSE)="","",VLOOKUP(A180,'DB（シナリオ）'!$A$2:$R$217,17,FALSE))</f>
        <v/>
      </c>
      <c r="Q180" s="26" t="str">
        <f>IF(VLOOKUP(A180,'DB（シナリオ）'!$A$2:$R$217,18,FALSE)="","",VLOOKUP(A180,'DB（シナリオ）'!$A$2:$R$217,18,FALSE))</f>
        <v/>
      </c>
    </row>
    <row r="181" spans="1:17" ht="56.25" customHeight="1" x14ac:dyDescent="0.2">
      <c r="A181" s="21">
        <f t="shared" si="2"/>
        <v>280</v>
      </c>
      <c r="B181" s="21" t="str">
        <f>IF(VLOOKUP(A181,'DB（シナリオ）'!$A$2:$R$217,2,FALSE)="","",VLOOKUP(A181,'DB（シナリオ）'!$A$2:$R$217,2,FALSE))</f>
        <v>品質保証部</v>
      </c>
      <c r="C181" s="22" t="str">
        <f>IF(VLOOKUP(A181,'DB（シナリオ）'!$A$2:$R$217,3,FALSE)="","",VLOOKUP(A181,'DB（シナリオ）'!$A$2:$R$217,3,FALSE))</f>
        <v>顧客サポート課</v>
      </c>
      <c r="D181" s="21" t="str">
        <f>IF(VLOOKUP(A181,'DB（シナリオ）'!$A$2:$R$217,4,FALSE)="","",VLOOKUP(A181,'DB（シナリオ）'!$A$2:$R$217,4,FALSE))</f>
        <v>ｺｰﾙｾﾝﾀｰ（派遣社員）</v>
      </c>
      <c r="E181" s="22" t="str">
        <f>IF(VLOOKUP(A181,'DB（シナリオ）'!$A$2:$R$217,5,FALSE)="","",VLOOKUP(A181,'DB（シナリオ）'!$A$2:$R$217,5,FALSE))</f>
        <v>浅野</v>
      </c>
      <c r="F181" s="22" t="str">
        <f>IF(VLOOKUP(A181,'DB（シナリオ）'!$A$2:$R$217,6,FALSE)="","",VLOOKUP(A181,'DB（シナリオ）'!$A$2:$R$217,6,FALSE))</f>
        <v>女</v>
      </c>
      <c r="G181" s="22">
        <f>IF(VLOOKUP(A181,'DB（シナリオ）'!$A$2:$R$217,7,FALSE)="","",VLOOKUP(A181,'DB（シナリオ）'!$A$2:$R$217,7,FALSE))</f>
        <v>30</v>
      </c>
      <c r="H181" s="45" t="s">
        <v>1689</v>
      </c>
      <c r="I181" s="21" t="str">
        <f>IF(VLOOKUP(A181,'DB（シナリオ）'!$A$2:$R$217,9,FALSE)="","",VLOOKUP(A181,'DB（シナリオ）'!$A$2:$R$217,9,FALSE))</f>
        <v/>
      </c>
      <c r="J181" s="22" t="s">
        <v>1696</v>
      </c>
      <c r="K181" s="21" t="str">
        <f>IF(VLOOKUP(A181,'DB（シナリオ）'!$A$2:$R$217,11,FALSE)="","",VLOOKUP(A181,'DB（シナリオ）'!$A$2:$R$217,11,FALSE))</f>
        <v>にしやま市</v>
      </c>
      <c r="L181" s="21" t="str">
        <f>IF(VLOOKUP(A181,'DB（シナリオ）'!$A$2:$R$217,12,FALSE)="","",VLOOKUP(A181,'DB（シナリオ）'!$A$2:$R$217,12,FALSE))</f>
        <v>東西線ばった駅</v>
      </c>
      <c r="M181" s="21">
        <f>IF(VLOOKUP(A181,'DB（シナリオ）'!$A$2:$R$217,13,FALSE)="","",VLOOKUP(A181,'DB（シナリオ）'!$A$2:$R$217,13,FALSE))</f>
        <v>25</v>
      </c>
      <c r="N181" s="21" t="str">
        <f>IF(VLOOKUP(A181,'DB（シナリオ）'!$A$2:$R$217,15,FALSE)="","",VLOOKUP(A181,'DB（シナリオ）'!$A$2:$R$217,15,FALSE))</f>
        <v>独身、一人暮らし</v>
      </c>
      <c r="O181" s="21" t="str">
        <f>IF(VLOOKUP(A181,'DB（シナリオ）'!$A$2:$R$217,16,FALSE)="","",VLOOKUP(A181,'DB（シナリオ）'!$A$2:$R$217,16,FALSE))</f>
        <v/>
      </c>
      <c r="P181" s="21" t="str">
        <f>IF(VLOOKUP(A181,'DB（シナリオ）'!$A$2:$R$217,17,FALSE)="","",VLOOKUP(A181,'DB（シナリオ）'!$A$2:$R$217,17,FALSE))</f>
        <v/>
      </c>
      <c r="Q181" s="26" t="str">
        <f>IF(VLOOKUP(A181,'DB（シナリオ）'!$A$2:$R$217,18,FALSE)="","",VLOOKUP(A181,'DB（シナリオ）'!$A$2:$R$217,18,FALSE))</f>
        <v/>
      </c>
    </row>
    <row r="182" spans="1:17" ht="56.25" customHeight="1" x14ac:dyDescent="0.2">
      <c r="A182" s="21">
        <f t="shared" si="2"/>
        <v>281</v>
      </c>
      <c r="B182" s="21" t="str">
        <f>IF(VLOOKUP(A182,'DB（シナリオ）'!$A$2:$R$217,2,FALSE)="","",VLOOKUP(A182,'DB（シナリオ）'!$A$2:$R$217,2,FALSE))</f>
        <v>品質保証部</v>
      </c>
      <c r="C182" s="22" t="str">
        <f>IF(VLOOKUP(A182,'DB（シナリオ）'!$A$2:$R$217,3,FALSE)="","",VLOOKUP(A182,'DB（シナリオ）'!$A$2:$R$217,3,FALSE))</f>
        <v>顧客サポート課</v>
      </c>
      <c r="D182" s="21" t="str">
        <f>IF(VLOOKUP(A182,'DB（シナリオ）'!$A$2:$R$217,4,FALSE)="","",VLOOKUP(A182,'DB（シナリオ）'!$A$2:$R$217,4,FALSE))</f>
        <v>ｺｰﾙｾﾝﾀｰ（派遣社員）</v>
      </c>
      <c r="E182" s="22" t="str">
        <f>IF(VLOOKUP(A182,'DB（シナリオ）'!$A$2:$R$217,5,FALSE)="","",VLOOKUP(A182,'DB（シナリオ）'!$A$2:$R$217,5,FALSE))</f>
        <v>大久保</v>
      </c>
      <c r="F182" s="22" t="str">
        <f>IF(VLOOKUP(A182,'DB（シナリオ）'!$A$2:$R$217,6,FALSE)="","",VLOOKUP(A182,'DB（シナリオ）'!$A$2:$R$217,6,FALSE))</f>
        <v>女</v>
      </c>
      <c r="G182" s="22">
        <f>IF(VLOOKUP(A182,'DB（シナリオ）'!$A$2:$R$217,7,FALSE)="","",VLOOKUP(A182,'DB（シナリオ）'!$A$2:$R$217,7,FALSE))</f>
        <v>28</v>
      </c>
      <c r="H182" s="45" t="s">
        <v>1689</v>
      </c>
      <c r="I182" s="21" t="str">
        <f>IF(VLOOKUP(A182,'DB（シナリオ）'!$A$2:$R$217,9,FALSE)="","",VLOOKUP(A182,'DB（シナリオ）'!$A$2:$R$217,9,FALSE))</f>
        <v/>
      </c>
      <c r="J182" s="22" t="s">
        <v>1690</v>
      </c>
      <c r="K182" s="21" t="str">
        <f>IF(VLOOKUP(A182,'DB（シナリオ）'!$A$2:$R$217,11,FALSE)="","",VLOOKUP(A182,'DB（シナリオ）'!$A$2:$R$217,11,FALSE))</f>
        <v>ひがしの市</v>
      </c>
      <c r="L182" s="21" t="str">
        <f>IF(VLOOKUP(A182,'DB（シナリオ）'!$A$2:$R$217,12,FALSE)="","",VLOOKUP(A182,'DB（シナリオ）'!$A$2:$R$217,12,FALSE))</f>
        <v>南北線ミカン駅</v>
      </c>
      <c r="M182" s="21">
        <f>IF(VLOOKUP(A182,'DB（シナリオ）'!$A$2:$R$217,13,FALSE)="","",VLOOKUP(A182,'DB（シナリオ）'!$A$2:$R$217,13,FALSE))</f>
        <v>8</v>
      </c>
      <c r="N182" s="21" t="str">
        <f>IF(VLOOKUP(A182,'DB（シナリオ）'!$A$2:$R$217,15,FALSE)="","",VLOOKUP(A182,'DB（シナリオ）'!$A$2:$R$217,15,FALSE))</f>
        <v>夫</v>
      </c>
      <c r="O182" s="21" t="str">
        <f>IF(VLOOKUP(A182,'DB（シナリオ）'!$A$2:$R$217,16,FALSE)="","",VLOOKUP(A182,'DB（シナリオ）'!$A$2:$R$217,16,FALSE))</f>
        <v>無事</v>
      </c>
      <c r="P182" s="21" t="str">
        <f>IF(VLOOKUP(A182,'DB（シナリオ）'!$A$2:$R$217,17,FALSE)="","",VLOOKUP(A182,'DB（シナリオ）'!$A$2:$R$217,17,FALSE))</f>
        <v/>
      </c>
      <c r="Q182" s="26" t="str">
        <f>IF(VLOOKUP(A182,'DB（シナリオ）'!$A$2:$R$217,18,FALSE)="","",VLOOKUP(A182,'DB（シナリオ）'!$A$2:$R$217,18,FALSE))</f>
        <v/>
      </c>
    </row>
    <row r="183" spans="1:17" ht="56.25" customHeight="1" x14ac:dyDescent="0.2">
      <c r="A183" s="21">
        <f t="shared" si="2"/>
        <v>282</v>
      </c>
      <c r="B183" s="21" t="str">
        <f>IF(VLOOKUP(A183,'DB（シナリオ）'!$A$2:$R$217,2,FALSE)="","",VLOOKUP(A183,'DB（シナリオ）'!$A$2:$R$217,2,FALSE))</f>
        <v>品質保証部</v>
      </c>
      <c r="C183" s="22" t="str">
        <f>IF(VLOOKUP(A183,'DB（シナリオ）'!$A$2:$R$217,3,FALSE)="","",VLOOKUP(A183,'DB（シナリオ）'!$A$2:$R$217,3,FALSE))</f>
        <v>顧客サポート課</v>
      </c>
      <c r="D183" s="21" t="str">
        <f>IF(VLOOKUP(A183,'DB（シナリオ）'!$A$2:$R$217,4,FALSE)="","",VLOOKUP(A183,'DB（シナリオ）'!$A$2:$R$217,4,FALSE))</f>
        <v>ｺｰﾙｾﾝﾀｰ（派遣社員）</v>
      </c>
      <c r="E183" s="22" t="str">
        <f>IF(VLOOKUP(A183,'DB（シナリオ）'!$A$2:$R$217,5,FALSE)="","",VLOOKUP(A183,'DB（シナリオ）'!$A$2:$R$217,5,FALSE))</f>
        <v>熊谷</v>
      </c>
      <c r="F183" s="22" t="str">
        <f>IF(VLOOKUP(A183,'DB（シナリオ）'!$A$2:$R$217,6,FALSE)="","",VLOOKUP(A183,'DB（シナリオ）'!$A$2:$R$217,6,FALSE))</f>
        <v>女</v>
      </c>
      <c r="G183" s="22">
        <f>IF(VLOOKUP(A183,'DB（シナリオ）'!$A$2:$R$217,7,FALSE)="","",VLOOKUP(A183,'DB（シナリオ）'!$A$2:$R$217,7,FALSE))</f>
        <v>39</v>
      </c>
      <c r="H183" s="45" t="s">
        <v>1689</v>
      </c>
      <c r="I183" s="21" t="str">
        <f>IF(VLOOKUP(A183,'DB（シナリオ）'!$A$2:$R$217,9,FALSE)="","",VLOOKUP(A183,'DB（シナリオ）'!$A$2:$R$217,9,FALSE))</f>
        <v/>
      </c>
      <c r="J183" s="22" t="s">
        <v>1696</v>
      </c>
      <c r="K183" s="21" t="str">
        <f>IF(VLOOKUP(A183,'DB（シナリオ）'!$A$2:$R$217,11,FALSE)="","",VLOOKUP(A183,'DB（シナリオ）'!$A$2:$R$217,11,FALSE))</f>
        <v>ひがしの市</v>
      </c>
      <c r="L183" s="21" t="str">
        <f>IF(VLOOKUP(A183,'DB（シナリオ）'!$A$2:$R$217,12,FALSE)="","",VLOOKUP(A183,'DB（シナリオ）'!$A$2:$R$217,12,FALSE))</f>
        <v>南北線たい駅</v>
      </c>
      <c r="M183" s="21">
        <f>IF(VLOOKUP(A183,'DB（シナリオ）'!$A$2:$R$217,13,FALSE)="","",VLOOKUP(A183,'DB（シナリオ）'!$A$2:$R$217,13,FALSE))</f>
        <v>7</v>
      </c>
      <c r="N183" s="21" t="str">
        <f>IF(VLOOKUP(A183,'DB（シナリオ）'!$A$2:$R$217,15,FALSE)="","",VLOOKUP(A183,'DB（シナリオ）'!$A$2:$R$217,15,FALSE))</f>
        <v>夫、息子（18歳）</v>
      </c>
      <c r="O183" s="21" t="str">
        <f>IF(VLOOKUP(A183,'DB（シナリオ）'!$A$2:$R$217,16,FALSE)="","",VLOOKUP(A183,'DB（シナリオ）'!$A$2:$R$217,16,FALSE))</f>
        <v>夫：無事、息子：自宅で負傷</v>
      </c>
      <c r="P183" s="21" t="str">
        <f>IF(VLOOKUP(A183,'DB（シナリオ）'!$A$2:$R$217,17,FALSE)="","",VLOOKUP(A183,'DB（シナリオ）'!$A$2:$R$217,17,FALSE))</f>
        <v/>
      </c>
      <c r="Q183" s="26" t="str">
        <f>IF(VLOOKUP(A183,'DB（シナリオ）'!$A$2:$R$217,18,FALSE)="","",VLOOKUP(A183,'DB（シナリオ）'!$A$2:$R$217,18,FALSE))</f>
        <v/>
      </c>
    </row>
    <row r="184" spans="1:17" ht="56.25" customHeight="1" x14ac:dyDescent="0.2">
      <c r="A184" s="21">
        <f t="shared" si="2"/>
        <v>283</v>
      </c>
      <c r="B184" s="21" t="str">
        <f>IF(VLOOKUP(A184,'DB（シナリオ）'!$A$2:$R$217,2,FALSE)="","",VLOOKUP(A184,'DB（シナリオ）'!$A$2:$R$217,2,FALSE))</f>
        <v>品質保証部</v>
      </c>
      <c r="C184" s="22" t="str">
        <f>IF(VLOOKUP(A184,'DB（シナリオ）'!$A$2:$R$217,3,FALSE)="","",VLOOKUP(A184,'DB（シナリオ）'!$A$2:$R$217,3,FALSE))</f>
        <v>顧客サポート課</v>
      </c>
      <c r="D184" s="21" t="str">
        <f>IF(VLOOKUP(A184,'DB（シナリオ）'!$A$2:$R$217,4,FALSE)="","",VLOOKUP(A184,'DB（シナリオ）'!$A$2:$R$217,4,FALSE))</f>
        <v>ｺｰﾙｾﾝﾀｰ（派遣社員）</v>
      </c>
      <c r="E184" s="22" t="str">
        <f>IF(VLOOKUP(A184,'DB（シナリオ）'!$A$2:$R$217,5,FALSE)="","",VLOOKUP(A184,'DB（シナリオ）'!$A$2:$R$217,5,FALSE))</f>
        <v>荒木</v>
      </c>
      <c r="F184" s="22" t="str">
        <f>IF(VLOOKUP(A184,'DB（シナリオ）'!$A$2:$R$217,6,FALSE)="","",VLOOKUP(A184,'DB（シナリオ）'!$A$2:$R$217,6,FALSE))</f>
        <v>女</v>
      </c>
      <c r="G184" s="22">
        <f>IF(VLOOKUP(A184,'DB（シナリオ）'!$A$2:$R$217,7,FALSE)="","",VLOOKUP(A184,'DB（シナリオ）'!$A$2:$R$217,7,FALSE))</f>
        <v>30</v>
      </c>
      <c r="H184" s="45" t="s">
        <v>1689</v>
      </c>
      <c r="I184" s="21" t="str">
        <f>IF(VLOOKUP(A184,'DB（シナリオ）'!$A$2:$R$217,9,FALSE)="","",VLOOKUP(A184,'DB（シナリオ）'!$A$2:$R$217,9,FALSE))</f>
        <v/>
      </c>
      <c r="J184" s="22" t="s">
        <v>1696</v>
      </c>
      <c r="K184" s="21" t="str">
        <f>IF(VLOOKUP(A184,'DB（シナリオ）'!$A$2:$R$217,11,FALSE)="","",VLOOKUP(A184,'DB（シナリオ）'!$A$2:$R$217,11,FALSE))</f>
        <v>にしやま市</v>
      </c>
      <c r="L184" s="21" t="str">
        <f>IF(VLOOKUP(A184,'DB（シナリオ）'!$A$2:$R$217,12,FALSE)="","",VLOOKUP(A184,'DB（シナリオ）'!$A$2:$R$217,12,FALSE))</f>
        <v>東西線こおろぎ駅</v>
      </c>
      <c r="M184" s="21">
        <f>IF(VLOOKUP(A184,'DB（シナリオ）'!$A$2:$R$217,13,FALSE)="","",VLOOKUP(A184,'DB（シナリオ）'!$A$2:$R$217,13,FALSE))</f>
        <v>20</v>
      </c>
      <c r="N184" s="21" t="str">
        <f>IF(VLOOKUP(A184,'DB（シナリオ）'!$A$2:$R$217,15,FALSE)="","",VLOOKUP(A184,'DB（シナリオ）'!$A$2:$R$217,15,FALSE))</f>
        <v>独身、一人暮らし</v>
      </c>
      <c r="O184" s="21" t="str">
        <f>IF(VLOOKUP(A184,'DB（シナリオ）'!$A$2:$R$217,16,FALSE)="","",VLOOKUP(A184,'DB（シナリオ）'!$A$2:$R$217,16,FALSE))</f>
        <v/>
      </c>
      <c r="P184" s="21" t="str">
        <f>IF(VLOOKUP(A184,'DB（シナリオ）'!$A$2:$R$217,17,FALSE)="","",VLOOKUP(A184,'DB（シナリオ）'!$A$2:$R$217,17,FALSE))</f>
        <v/>
      </c>
      <c r="Q184" s="26" t="str">
        <f>IF(VLOOKUP(A184,'DB（シナリオ）'!$A$2:$R$217,18,FALSE)="","",VLOOKUP(A184,'DB（シナリオ）'!$A$2:$R$217,18,FALSE))</f>
        <v/>
      </c>
    </row>
    <row r="185" spans="1:17" ht="56.25" customHeight="1" x14ac:dyDescent="0.2">
      <c r="A185" s="21">
        <f t="shared" si="2"/>
        <v>284</v>
      </c>
      <c r="B185" s="21" t="str">
        <f>IF(VLOOKUP(A185,'DB（シナリオ）'!$A$2:$R$217,2,FALSE)="","",VLOOKUP(A185,'DB（シナリオ）'!$A$2:$R$217,2,FALSE))</f>
        <v>品質保証部</v>
      </c>
      <c r="C185" s="22" t="str">
        <f>IF(VLOOKUP(A185,'DB（シナリオ）'!$A$2:$R$217,3,FALSE)="","",VLOOKUP(A185,'DB（シナリオ）'!$A$2:$R$217,3,FALSE))</f>
        <v>顧客サポート課</v>
      </c>
      <c r="D185" s="21" t="str">
        <f>IF(VLOOKUP(A185,'DB（シナリオ）'!$A$2:$R$217,4,FALSE)="","",VLOOKUP(A185,'DB（シナリオ）'!$A$2:$R$217,4,FALSE))</f>
        <v>ｺｰﾙｾﾝﾀｰ（派遣社員）</v>
      </c>
      <c r="E185" s="22" t="str">
        <f>IF(VLOOKUP(A185,'DB（シナリオ）'!$A$2:$R$217,5,FALSE)="","",VLOOKUP(A185,'DB（シナリオ）'!$A$2:$R$217,5,FALSE))</f>
        <v>野田</v>
      </c>
      <c r="F185" s="22" t="str">
        <f>IF(VLOOKUP(A185,'DB（シナリオ）'!$A$2:$R$217,6,FALSE)="","",VLOOKUP(A185,'DB（シナリオ）'!$A$2:$R$217,6,FALSE))</f>
        <v>女</v>
      </c>
      <c r="G185" s="22">
        <f>IF(VLOOKUP(A185,'DB（シナリオ）'!$A$2:$R$217,7,FALSE)="","",VLOOKUP(A185,'DB（シナリオ）'!$A$2:$R$217,7,FALSE))</f>
        <v>30</v>
      </c>
      <c r="H185" s="45" t="str">
        <f>IF(VLOOKUP(A185,'DB（シナリオ）'!$A$2:$R$217,8,FALSE)="","",VLOOKUP(A185,'DB（シナリオ）'!$A$2:$R$217,8,FALSE))</f>
        <v>在館</v>
      </c>
      <c r="I185" s="21" t="str">
        <f>IF(VLOOKUP(A185,'DB（シナリオ）'!$A$2:$R$217,9,FALSE)="","",VLOOKUP(A185,'DB（シナリオ）'!$A$2:$R$217,9,FALSE))</f>
        <v/>
      </c>
      <c r="J185" s="22" t="str">
        <f>IF(VLOOKUP(A185,'DB（シナリオ）'!$A$2:$R$217,10,FALSE)="","",VLOOKUP(A185,'DB（シナリオ）'!$A$2:$R$217,10,FALSE))</f>
        <v>社内におり、無事</v>
      </c>
      <c r="K185" s="21" t="str">
        <f>IF(VLOOKUP(A185,'DB（シナリオ）'!$A$2:$R$217,11,FALSE)="","",VLOOKUP(A185,'DB（シナリオ）'!$A$2:$R$217,11,FALSE))</f>
        <v>ひがしの市</v>
      </c>
      <c r="L185" s="21" t="str">
        <f>IF(VLOOKUP(A185,'DB（シナリオ）'!$A$2:$R$217,12,FALSE)="","",VLOOKUP(A185,'DB（シナリオ）'!$A$2:$R$217,12,FALSE))</f>
        <v>東西線シカ駅</v>
      </c>
      <c r="M185" s="21">
        <f>IF(VLOOKUP(A185,'DB（シナリオ）'!$A$2:$R$217,13,FALSE)="","",VLOOKUP(A185,'DB（シナリオ）'!$A$2:$R$217,13,FALSE))</f>
        <v>18</v>
      </c>
      <c r="N185" s="21" t="str">
        <f>IF(VLOOKUP(A185,'DB（シナリオ）'!$A$2:$R$217,15,FALSE)="","",VLOOKUP(A185,'DB（シナリオ）'!$A$2:$R$217,15,FALSE))</f>
        <v>独身、一人暮らし</v>
      </c>
      <c r="O185" s="21" t="str">
        <f>IF(VLOOKUP(A185,'DB（シナリオ）'!$A$2:$R$217,16,FALSE)="","",VLOOKUP(A185,'DB（シナリオ）'!$A$2:$R$217,16,FALSE))</f>
        <v/>
      </c>
      <c r="P185" s="21" t="str">
        <f>IF(VLOOKUP(A185,'DB（シナリオ）'!$A$2:$R$217,17,FALSE)="","",VLOOKUP(A185,'DB（シナリオ）'!$A$2:$R$217,17,FALSE))</f>
        <v/>
      </c>
      <c r="Q185" s="26" t="str">
        <f>IF(VLOOKUP(A185,'DB（シナリオ）'!$A$2:$R$217,18,FALSE)="","",VLOOKUP(A185,'DB（シナリオ）'!$A$2:$R$217,18,FALSE))</f>
        <v/>
      </c>
    </row>
    <row r="186" spans="1:17" ht="56.25" customHeight="1" x14ac:dyDescent="0.2">
      <c r="A186" s="21">
        <f t="shared" si="2"/>
        <v>285</v>
      </c>
      <c r="B186" s="21" t="str">
        <f>IF(VLOOKUP(A186,'DB（シナリオ）'!$A$2:$R$217,2,FALSE)="","",VLOOKUP(A186,'DB（シナリオ）'!$A$2:$R$217,2,FALSE))</f>
        <v>品質保証部</v>
      </c>
      <c r="C186" s="22" t="str">
        <f>IF(VLOOKUP(A186,'DB（シナリオ）'!$A$2:$R$217,3,FALSE)="","",VLOOKUP(A186,'DB（シナリオ）'!$A$2:$R$217,3,FALSE))</f>
        <v>顧客サポート課</v>
      </c>
      <c r="D186" s="21" t="str">
        <f>IF(VLOOKUP(A186,'DB（シナリオ）'!$A$2:$R$217,4,FALSE)="","",VLOOKUP(A186,'DB（シナリオ）'!$A$2:$R$217,4,FALSE))</f>
        <v>ｺｰﾙｾﾝﾀｰ（派遣社員）</v>
      </c>
      <c r="E186" s="22" t="str">
        <f>IF(VLOOKUP(A186,'DB（シナリオ）'!$A$2:$R$217,5,FALSE)="","",VLOOKUP(A186,'DB（シナリオ）'!$A$2:$R$217,5,FALSE))</f>
        <v>川村</v>
      </c>
      <c r="F186" s="22" t="str">
        <f>IF(VLOOKUP(A186,'DB（シナリオ）'!$A$2:$R$217,6,FALSE)="","",VLOOKUP(A186,'DB（シナリオ）'!$A$2:$R$217,6,FALSE))</f>
        <v>女</v>
      </c>
      <c r="G186" s="22">
        <f>IF(VLOOKUP(A186,'DB（シナリオ）'!$A$2:$R$217,7,FALSE)="","",VLOOKUP(A186,'DB（シナリオ）'!$A$2:$R$217,7,FALSE))</f>
        <v>35</v>
      </c>
      <c r="H186" s="45" t="s">
        <v>1689</v>
      </c>
      <c r="I186" s="21" t="str">
        <f>IF(VLOOKUP(A186,'DB（シナリオ）'!$A$2:$R$217,9,FALSE)="","",VLOOKUP(A186,'DB（シナリオ）'!$A$2:$R$217,9,FALSE))</f>
        <v/>
      </c>
      <c r="J186" s="22" t="s">
        <v>1690</v>
      </c>
      <c r="K186" s="21" t="str">
        <f>IF(VLOOKUP(A186,'DB（シナリオ）'!$A$2:$R$217,11,FALSE)="","",VLOOKUP(A186,'DB（シナリオ）'!$A$2:$R$217,11,FALSE))</f>
        <v>ひがしの市</v>
      </c>
      <c r="L186" s="21" t="str">
        <f>IF(VLOOKUP(A186,'DB（シナリオ）'!$A$2:$R$217,12,FALSE)="","",VLOOKUP(A186,'DB（シナリオ）'!$A$2:$R$217,12,FALSE))</f>
        <v>南北線ミカン駅</v>
      </c>
      <c r="M186" s="21">
        <f>IF(VLOOKUP(A186,'DB（シナリオ）'!$A$2:$R$217,13,FALSE)="","",VLOOKUP(A186,'DB（シナリオ）'!$A$2:$R$217,13,FALSE))</f>
        <v>8</v>
      </c>
      <c r="N186" s="21" t="str">
        <f>IF(VLOOKUP(A186,'DB（シナリオ）'!$A$2:$R$217,15,FALSE)="","",VLOOKUP(A186,'DB（シナリオ）'!$A$2:$R$217,15,FALSE))</f>
        <v>夫、娘（15歳）</v>
      </c>
      <c r="O186" s="21" t="str">
        <f>IF(VLOOKUP(A186,'DB（シナリオ）'!$A$2:$R$217,16,FALSE)="","",VLOOKUP(A186,'DB（シナリオ）'!$A$2:$R$217,16,FALSE))</f>
        <v>全員無事</v>
      </c>
      <c r="P186" s="21" t="str">
        <f>IF(VLOOKUP(A186,'DB（シナリオ）'!$A$2:$R$217,17,FALSE)="","",VLOOKUP(A186,'DB（シナリオ）'!$A$2:$R$217,17,FALSE))</f>
        <v/>
      </c>
      <c r="Q186" s="26" t="str">
        <f>IF(VLOOKUP(A186,'DB（シナリオ）'!$A$2:$R$217,18,FALSE)="","",VLOOKUP(A186,'DB（シナリオ）'!$A$2:$R$217,18,FALSE))</f>
        <v/>
      </c>
    </row>
    <row r="187" spans="1:17" ht="56.25" customHeight="1" x14ac:dyDescent="0.2">
      <c r="A187" s="21">
        <f t="shared" si="2"/>
        <v>286</v>
      </c>
      <c r="B187" s="21" t="str">
        <f>IF(VLOOKUP(A187,'DB（シナリオ）'!$A$2:$R$217,2,FALSE)="","",VLOOKUP(A187,'DB（シナリオ）'!$A$2:$R$217,2,FALSE))</f>
        <v>品質保証部</v>
      </c>
      <c r="C187" s="22" t="str">
        <f>IF(VLOOKUP(A187,'DB（シナリオ）'!$A$2:$R$217,3,FALSE)="","",VLOOKUP(A187,'DB（シナリオ）'!$A$2:$R$217,3,FALSE))</f>
        <v>顧客サポート課</v>
      </c>
      <c r="D187" s="21" t="str">
        <f>IF(VLOOKUP(A187,'DB（シナリオ）'!$A$2:$R$217,4,FALSE)="","",VLOOKUP(A187,'DB（シナリオ）'!$A$2:$R$217,4,FALSE))</f>
        <v>ｺｰﾙｾﾝﾀｰ（派遣社員）</v>
      </c>
      <c r="E187" s="22" t="str">
        <f>IF(VLOOKUP(A187,'DB（シナリオ）'!$A$2:$R$217,5,FALSE)="","",VLOOKUP(A187,'DB（シナリオ）'!$A$2:$R$217,5,FALSE))</f>
        <v>星野</v>
      </c>
      <c r="F187" s="22" t="str">
        <f>IF(VLOOKUP(A187,'DB（シナリオ）'!$A$2:$R$217,6,FALSE)="","",VLOOKUP(A187,'DB（シナリオ）'!$A$2:$R$217,6,FALSE))</f>
        <v>女</v>
      </c>
      <c r="G187" s="22">
        <f>IF(VLOOKUP(A187,'DB（シナリオ）'!$A$2:$R$217,7,FALSE)="","",VLOOKUP(A187,'DB（シナリオ）'!$A$2:$R$217,7,FALSE))</f>
        <v>31</v>
      </c>
      <c r="H187" s="45" t="s">
        <v>1689</v>
      </c>
      <c r="I187" s="21" t="str">
        <f>IF(VLOOKUP(A187,'DB（シナリオ）'!$A$2:$R$217,9,FALSE)="","",VLOOKUP(A187,'DB（シナリオ）'!$A$2:$R$217,9,FALSE))</f>
        <v>妊娠４か月</v>
      </c>
      <c r="J187" s="22" t="s">
        <v>1692</v>
      </c>
      <c r="K187" s="21" t="str">
        <f>IF(VLOOKUP(A187,'DB（シナリオ）'!$A$2:$R$217,11,FALSE)="","",VLOOKUP(A187,'DB（シナリオ）'!$A$2:$R$217,11,FALSE))</f>
        <v>はまべ市</v>
      </c>
      <c r="L187" s="21" t="str">
        <f>IF(VLOOKUP(A187,'DB（シナリオ）'!$A$2:$R$217,12,FALSE)="","",VLOOKUP(A187,'DB（シナリオ）'!$A$2:$R$217,12,FALSE))</f>
        <v>南北線くじら駅</v>
      </c>
      <c r="M187" s="21">
        <f>IF(VLOOKUP(A187,'DB（シナリオ）'!$A$2:$R$217,13,FALSE)="","",VLOOKUP(A187,'DB（シナリオ）'!$A$2:$R$217,13,FALSE))</f>
        <v>20</v>
      </c>
      <c r="N187" s="21" t="str">
        <f>IF(VLOOKUP(A187,'DB（シナリオ）'!$A$2:$R$217,15,FALSE)="","",VLOOKUP(A187,'DB（シナリオ）'!$A$2:$R$217,15,FALSE))</f>
        <v>夫、息子（8歳）</v>
      </c>
      <c r="O187" s="21" t="str">
        <f>IF(VLOOKUP(A187,'DB（シナリオ）'!$A$2:$R$217,16,FALSE)="","",VLOOKUP(A187,'DB（シナリオ）'!$A$2:$R$217,16,FALSE))</f>
        <v>夫：不明。長男：無事とのLINE連絡が小学校からあった</v>
      </c>
      <c r="P187" s="21" t="str">
        <f>IF(VLOOKUP(A187,'DB（シナリオ）'!$A$2:$R$217,17,FALSE)="","",VLOOKUP(A187,'DB（シナリオ）'!$A$2:$R$217,17,FALSE))</f>
        <v>妊娠４か月</v>
      </c>
      <c r="Q187" s="26" t="str">
        <f>IF(VLOOKUP(A187,'DB（シナリオ）'!$A$2:$R$217,18,FALSE)="","",VLOOKUP(A187,'DB（シナリオ）'!$A$2:$R$217,18,FALSE))</f>
        <v/>
      </c>
    </row>
    <row r="188" spans="1:17" ht="56.25" customHeight="1" x14ac:dyDescent="0.2">
      <c r="A188" s="21">
        <f t="shared" si="2"/>
        <v>287</v>
      </c>
      <c r="B188" s="21" t="str">
        <f>IF(VLOOKUP(A188,'DB（シナリオ）'!$A$2:$R$217,2,FALSE)="","",VLOOKUP(A188,'DB（シナリオ）'!$A$2:$R$217,2,FALSE))</f>
        <v>品質保証部</v>
      </c>
      <c r="C188" s="22" t="str">
        <f>IF(VLOOKUP(A188,'DB（シナリオ）'!$A$2:$R$217,3,FALSE)="","",VLOOKUP(A188,'DB（シナリオ）'!$A$2:$R$217,3,FALSE))</f>
        <v>顧客サポート課</v>
      </c>
      <c r="D188" s="21" t="str">
        <f>IF(VLOOKUP(A188,'DB（シナリオ）'!$A$2:$R$217,4,FALSE)="","",VLOOKUP(A188,'DB（シナリオ）'!$A$2:$R$217,4,FALSE))</f>
        <v>ｺｰﾙｾﾝﾀｰ（派遣社員）</v>
      </c>
      <c r="E188" s="22" t="str">
        <f>IF(VLOOKUP(A188,'DB（シナリオ）'!$A$2:$R$217,5,FALSE)="","",VLOOKUP(A188,'DB（シナリオ）'!$A$2:$R$217,5,FALSE))</f>
        <v>広瀬</v>
      </c>
      <c r="F188" s="22" t="str">
        <f>IF(VLOOKUP(A188,'DB（シナリオ）'!$A$2:$R$217,6,FALSE)="","",VLOOKUP(A188,'DB（シナリオ）'!$A$2:$R$217,6,FALSE))</f>
        <v>女</v>
      </c>
      <c r="G188" s="22">
        <f>IF(VLOOKUP(A188,'DB（シナリオ）'!$A$2:$R$217,7,FALSE)="","",VLOOKUP(A188,'DB（シナリオ）'!$A$2:$R$217,7,FALSE))</f>
        <v>45</v>
      </c>
      <c r="H188" s="45" t="str">
        <f>IF(VLOOKUP(A188,'DB（シナリオ）'!$A$2:$R$217,8,FALSE)="","",VLOOKUP(A188,'DB（シナリオ）'!$A$2:$R$217,8,FALSE))</f>
        <v>在館</v>
      </c>
      <c r="I188" s="21" t="str">
        <f>IF(VLOOKUP(A188,'DB（シナリオ）'!$A$2:$R$217,9,FALSE)="","",VLOOKUP(A188,'DB（シナリオ）'!$A$2:$R$217,9,FALSE))</f>
        <v/>
      </c>
      <c r="J188" s="22" t="str">
        <f>IF(VLOOKUP(A188,'DB（シナリオ）'!$A$2:$R$217,10,FALSE)="","",VLOOKUP(A188,'DB（シナリオ）'!$A$2:$R$217,10,FALSE))</f>
        <v>社内におり、無事</v>
      </c>
      <c r="K188" s="21" t="str">
        <f>IF(VLOOKUP(A188,'DB（シナリオ）'!$A$2:$R$217,11,FALSE)="","",VLOOKUP(A188,'DB（シナリオ）'!$A$2:$R$217,11,FALSE))</f>
        <v>ひがしの市</v>
      </c>
      <c r="L188" s="21" t="str">
        <f>IF(VLOOKUP(A188,'DB（シナリオ）'!$A$2:$R$217,12,FALSE)="","",VLOOKUP(A188,'DB（シナリオ）'!$A$2:$R$217,12,FALSE))</f>
        <v>東西線リス駅</v>
      </c>
      <c r="M188" s="21">
        <f>IF(VLOOKUP(A188,'DB（シナリオ）'!$A$2:$R$217,13,FALSE)="","",VLOOKUP(A188,'DB（シナリオ）'!$A$2:$R$217,13,FALSE))</f>
        <v>5</v>
      </c>
      <c r="N188" s="21" t="str">
        <f>IF(VLOOKUP(A188,'DB（シナリオ）'!$A$2:$R$217,15,FALSE)="","",VLOOKUP(A188,'DB（シナリオ）'!$A$2:$R$217,15,FALSE))</f>
        <v>夫、娘（15歳）</v>
      </c>
      <c r="O188" s="21" t="str">
        <f>IF(VLOOKUP(A188,'DB（シナリオ）'!$A$2:$R$217,16,FALSE)="","",VLOOKUP(A188,'DB（シナリオ）'!$A$2:$R$217,16,FALSE))</f>
        <v>全員無事</v>
      </c>
      <c r="P188" s="21" t="str">
        <f>IF(VLOOKUP(A188,'DB（シナリオ）'!$A$2:$R$217,17,FALSE)="","",VLOOKUP(A188,'DB（シナリオ）'!$A$2:$R$217,17,FALSE))</f>
        <v/>
      </c>
      <c r="Q188" s="26" t="str">
        <f>IF(VLOOKUP(A188,'DB（シナリオ）'!$A$2:$R$217,18,FALSE)="","",VLOOKUP(A188,'DB（シナリオ）'!$A$2:$R$217,18,FALSE))</f>
        <v/>
      </c>
    </row>
    <row r="189" spans="1:17" ht="56.25" customHeight="1" x14ac:dyDescent="0.2">
      <c r="A189" s="21">
        <f t="shared" si="2"/>
        <v>288</v>
      </c>
      <c r="B189" s="21" t="str">
        <f>IF(VLOOKUP(A189,'DB（シナリオ）'!$A$2:$R$217,2,FALSE)="","",VLOOKUP(A189,'DB（シナリオ）'!$A$2:$R$217,2,FALSE))</f>
        <v>品質保証部</v>
      </c>
      <c r="C189" s="22" t="str">
        <f>IF(VLOOKUP(A189,'DB（シナリオ）'!$A$2:$R$217,3,FALSE)="","",VLOOKUP(A189,'DB（シナリオ）'!$A$2:$R$217,3,FALSE))</f>
        <v>顧客サポート課</v>
      </c>
      <c r="D189" s="21" t="str">
        <f>IF(VLOOKUP(A189,'DB（シナリオ）'!$A$2:$R$217,4,FALSE)="","",VLOOKUP(A189,'DB（シナリオ）'!$A$2:$R$217,4,FALSE))</f>
        <v>ｺｰﾙｾﾝﾀｰ（派遣社員）</v>
      </c>
      <c r="E189" s="22" t="str">
        <f>IF(VLOOKUP(A189,'DB（シナリオ）'!$A$2:$R$217,5,FALSE)="","",VLOOKUP(A189,'DB（シナリオ）'!$A$2:$R$217,5,FALSE))</f>
        <v>大谷</v>
      </c>
      <c r="F189" s="22" t="str">
        <f>IF(VLOOKUP(A189,'DB（シナリオ）'!$A$2:$R$217,6,FALSE)="","",VLOOKUP(A189,'DB（シナリオ）'!$A$2:$R$217,6,FALSE))</f>
        <v>女</v>
      </c>
      <c r="G189" s="22">
        <f>IF(VLOOKUP(A189,'DB（シナリオ）'!$A$2:$R$217,7,FALSE)="","",VLOOKUP(A189,'DB（シナリオ）'!$A$2:$R$217,7,FALSE))</f>
        <v>44</v>
      </c>
      <c r="H189" s="45" t="s">
        <v>1689</v>
      </c>
      <c r="I189" s="21" t="str">
        <f>IF(VLOOKUP(A189,'DB（シナリオ）'!$A$2:$R$217,9,FALSE)="","",VLOOKUP(A189,'DB（シナリオ）'!$A$2:$R$217,9,FALSE))</f>
        <v/>
      </c>
      <c r="J189" s="22" t="s">
        <v>1696</v>
      </c>
      <c r="K189" s="21" t="str">
        <f>IF(VLOOKUP(A189,'DB（シナリオ）'!$A$2:$R$217,11,FALSE)="","",VLOOKUP(A189,'DB（シナリオ）'!$A$2:$R$217,11,FALSE))</f>
        <v>にしやま市</v>
      </c>
      <c r="L189" s="21" t="str">
        <f>IF(VLOOKUP(A189,'DB（シナリオ）'!$A$2:$R$217,12,FALSE)="","",VLOOKUP(A189,'DB（シナリオ）'!$A$2:$R$217,12,FALSE))</f>
        <v>東西線ばった駅</v>
      </c>
      <c r="M189" s="21">
        <f>IF(VLOOKUP(A189,'DB（シナリオ）'!$A$2:$R$217,13,FALSE)="","",VLOOKUP(A189,'DB（シナリオ）'!$A$2:$R$217,13,FALSE))</f>
        <v>25</v>
      </c>
      <c r="N189" s="21" t="str">
        <f>IF(VLOOKUP(A189,'DB（シナリオ）'!$A$2:$R$217,15,FALSE)="","",VLOOKUP(A189,'DB（シナリオ）'!$A$2:$R$217,15,FALSE))</f>
        <v>夫、息子（16歳）</v>
      </c>
      <c r="O189" s="21" t="str">
        <f>IF(VLOOKUP(A189,'DB（シナリオ）'!$A$2:$R$217,16,FALSE)="","",VLOOKUP(A189,'DB（シナリオ）'!$A$2:$R$217,16,FALSE))</f>
        <v>全員無事</v>
      </c>
      <c r="P189" s="21" t="str">
        <f>IF(VLOOKUP(A189,'DB（シナリオ）'!$A$2:$R$217,17,FALSE)="","",VLOOKUP(A189,'DB（シナリオ）'!$A$2:$R$217,17,FALSE))</f>
        <v/>
      </c>
      <c r="Q189" s="26" t="str">
        <f>IF(VLOOKUP(A189,'DB（シナリオ）'!$A$2:$R$217,18,FALSE)="","",VLOOKUP(A189,'DB（シナリオ）'!$A$2:$R$217,18,FALSE))</f>
        <v/>
      </c>
    </row>
    <row r="190" spans="1:17" ht="56.25" customHeight="1" x14ac:dyDescent="0.2">
      <c r="A190" s="21">
        <f t="shared" si="2"/>
        <v>289</v>
      </c>
      <c r="B190" s="21" t="str">
        <f>IF(VLOOKUP(A190,'DB（シナリオ）'!$A$2:$R$217,2,FALSE)="","",VLOOKUP(A190,'DB（シナリオ）'!$A$2:$R$217,2,FALSE))</f>
        <v>品質保証部</v>
      </c>
      <c r="C190" s="22" t="str">
        <f>IF(VLOOKUP(A190,'DB（シナリオ）'!$A$2:$R$217,3,FALSE)="","",VLOOKUP(A190,'DB（シナリオ）'!$A$2:$R$217,3,FALSE))</f>
        <v>顧客サポート課</v>
      </c>
      <c r="D190" s="21" t="str">
        <f>IF(VLOOKUP(A190,'DB（シナリオ）'!$A$2:$R$217,4,FALSE)="","",VLOOKUP(A190,'DB（シナリオ）'!$A$2:$R$217,4,FALSE))</f>
        <v>ｺｰﾙｾﾝﾀｰ（派遣社員）</v>
      </c>
      <c r="E190" s="22" t="str">
        <f>IF(VLOOKUP(A190,'DB（シナリオ）'!$A$2:$R$217,5,FALSE)="","",VLOOKUP(A190,'DB（シナリオ）'!$A$2:$R$217,5,FALSE))</f>
        <v>黒田</v>
      </c>
      <c r="F190" s="22" t="str">
        <f>IF(VLOOKUP(A190,'DB（シナリオ）'!$A$2:$R$217,6,FALSE)="","",VLOOKUP(A190,'DB（シナリオ）'!$A$2:$R$217,6,FALSE))</f>
        <v>女</v>
      </c>
      <c r="G190" s="22">
        <f>IF(VLOOKUP(A190,'DB（シナリオ）'!$A$2:$R$217,7,FALSE)="","",VLOOKUP(A190,'DB（シナリオ）'!$A$2:$R$217,7,FALSE))</f>
        <v>43</v>
      </c>
      <c r="H190" s="45" t="str">
        <f>IF(VLOOKUP(A190,'DB（シナリオ）'!$A$2:$R$217,8,FALSE)="","",VLOOKUP(A190,'DB（シナリオ）'!$A$2:$R$217,8,FALSE))</f>
        <v>在館</v>
      </c>
      <c r="I190" s="21" t="str">
        <f>IF(VLOOKUP(A190,'DB（シナリオ）'!$A$2:$R$217,9,FALSE)="","",VLOOKUP(A190,'DB（シナリオ）'!$A$2:$R$217,9,FALSE))</f>
        <v/>
      </c>
      <c r="J190" s="22" t="str">
        <f>IF(VLOOKUP(A190,'DB（シナリオ）'!$A$2:$R$217,10,FALSE)="","",VLOOKUP(A190,'DB（シナリオ）'!$A$2:$R$217,10,FALSE))</f>
        <v>社内におり、無事</v>
      </c>
      <c r="K190" s="21" t="str">
        <f>IF(VLOOKUP(A190,'DB（シナリオ）'!$A$2:$R$217,11,FALSE)="","",VLOOKUP(A190,'DB（シナリオ）'!$A$2:$R$217,11,FALSE))</f>
        <v>ひがしの市</v>
      </c>
      <c r="L190" s="21" t="str">
        <f>IF(VLOOKUP(A190,'DB（シナリオ）'!$A$2:$R$217,12,FALSE)="","",VLOOKUP(A190,'DB（シナリオ）'!$A$2:$R$217,12,FALSE))</f>
        <v>南北線イチゴ駅</v>
      </c>
      <c r="M190" s="21">
        <f>IF(VLOOKUP(A190,'DB（シナリオ）'!$A$2:$R$217,13,FALSE)="","",VLOOKUP(A190,'DB（シナリオ）'!$A$2:$R$217,13,FALSE))</f>
        <v>5</v>
      </c>
      <c r="N190" s="21" t="str">
        <f>IF(VLOOKUP(A190,'DB（シナリオ）'!$A$2:$R$217,15,FALSE)="","",VLOOKUP(A190,'DB（シナリオ）'!$A$2:$R$217,15,FALSE))</f>
        <v>夫、息子（15歳）</v>
      </c>
      <c r="O190" s="21" t="str">
        <f>IF(VLOOKUP(A190,'DB（シナリオ）'!$A$2:$R$217,16,FALSE)="","",VLOOKUP(A190,'DB（シナリオ）'!$A$2:$R$217,16,FALSE))</f>
        <v>全員無事</v>
      </c>
      <c r="P190" s="21" t="str">
        <f>IF(VLOOKUP(A190,'DB（シナリオ）'!$A$2:$R$217,17,FALSE)="","",VLOOKUP(A190,'DB（シナリオ）'!$A$2:$R$217,17,FALSE))</f>
        <v/>
      </c>
      <c r="Q190" s="26" t="str">
        <f>IF(VLOOKUP(A190,'DB（シナリオ）'!$A$2:$R$217,18,FALSE)="","",VLOOKUP(A190,'DB（シナリオ）'!$A$2:$R$217,18,FALSE))</f>
        <v/>
      </c>
    </row>
    <row r="191" spans="1:17" ht="56.25" customHeight="1" x14ac:dyDescent="0.2">
      <c r="A191" s="21">
        <f t="shared" si="2"/>
        <v>290</v>
      </c>
      <c r="B191" s="21" t="str">
        <f>IF(VLOOKUP(A191,'DB（シナリオ）'!$A$2:$R$217,2,FALSE)="","",VLOOKUP(A191,'DB（シナリオ）'!$A$2:$R$217,2,FALSE))</f>
        <v>品質保証部</v>
      </c>
      <c r="C191" s="22" t="str">
        <f>IF(VLOOKUP(A191,'DB（シナリオ）'!$A$2:$R$217,3,FALSE)="","",VLOOKUP(A191,'DB（シナリオ）'!$A$2:$R$217,3,FALSE))</f>
        <v>顧客サポート課</v>
      </c>
      <c r="D191" s="21" t="str">
        <f>IF(VLOOKUP(A191,'DB（シナリオ）'!$A$2:$R$217,4,FALSE)="","",VLOOKUP(A191,'DB（シナリオ）'!$A$2:$R$217,4,FALSE))</f>
        <v>ｺｰﾙｾﾝﾀｰ（派遣社員）</v>
      </c>
      <c r="E191" s="22" t="str">
        <f>IF(VLOOKUP(A191,'DB（シナリオ）'!$A$2:$R$217,5,FALSE)="","",VLOOKUP(A191,'DB（シナリオ）'!$A$2:$R$217,5,FALSE))</f>
        <v>尾崎</v>
      </c>
      <c r="F191" s="22" t="str">
        <f>IF(VLOOKUP(A191,'DB（シナリオ）'!$A$2:$R$217,6,FALSE)="","",VLOOKUP(A191,'DB（シナリオ）'!$A$2:$R$217,6,FALSE))</f>
        <v>女</v>
      </c>
      <c r="G191" s="22">
        <f>IF(VLOOKUP(A191,'DB（シナリオ）'!$A$2:$R$217,7,FALSE)="","",VLOOKUP(A191,'DB（シナリオ）'!$A$2:$R$217,7,FALSE))</f>
        <v>35</v>
      </c>
      <c r="H191" s="45" t="str">
        <f>IF(VLOOKUP(A191,'DB（シナリオ）'!$A$2:$R$217,8,FALSE)="","",VLOOKUP(A191,'DB（シナリオ）'!$A$2:$R$217,8,FALSE))</f>
        <v>在館</v>
      </c>
      <c r="I191" s="21" t="str">
        <f>IF(VLOOKUP(A191,'DB（シナリオ）'!$A$2:$R$217,9,FALSE)="","",VLOOKUP(A191,'DB（シナリオ）'!$A$2:$R$217,9,FALSE))</f>
        <v/>
      </c>
      <c r="J191" s="22" t="str">
        <f>IF(VLOOKUP(A191,'DB（シナリオ）'!$A$2:$R$217,10,FALSE)="","",VLOOKUP(A191,'DB（シナリオ）'!$A$2:$R$217,10,FALSE))</f>
        <v>社内におり、無事</v>
      </c>
      <c r="K191" s="21" t="str">
        <f>IF(VLOOKUP(A191,'DB（シナリオ）'!$A$2:$R$217,11,FALSE)="","",VLOOKUP(A191,'DB（シナリオ）'!$A$2:$R$217,11,FALSE))</f>
        <v>はまべ市</v>
      </c>
      <c r="L191" s="21" t="str">
        <f>IF(VLOOKUP(A191,'DB（シナリオ）'!$A$2:$R$217,12,FALSE)="","",VLOOKUP(A191,'DB（シナリオ）'!$A$2:$R$217,12,FALSE))</f>
        <v>南北線くじら駅</v>
      </c>
      <c r="M191" s="21">
        <f>IF(VLOOKUP(A191,'DB（シナリオ）'!$A$2:$R$217,13,FALSE)="","",VLOOKUP(A191,'DB（シナリオ）'!$A$2:$R$217,13,FALSE))</f>
        <v>20</v>
      </c>
      <c r="N191" s="21" t="str">
        <f>IF(VLOOKUP(A191,'DB（シナリオ）'!$A$2:$R$217,15,FALSE)="","",VLOOKUP(A191,'DB（シナリオ）'!$A$2:$R$217,15,FALSE))</f>
        <v>息子(3歳、保育園通い）と2人暮らし</v>
      </c>
      <c r="O191" s="21" t="str">
        <f>IF(VLOOKUP(A191,'DB（シナリオ）'!$A$2:$R$217,16,FALSE)="","",VLOOKUP(A191,'DB（シナリオ）'!$A$2:$R$217,16,FALSE))</f>
        <v>息子：保育園と連絡できず、不明</v>
      </c>
      <c r="P191" s="21" t="str">
        <f>IF(VLOOKUP(A191,'DB（シナリオ）'!$A$2:$R$217,17,FALSE)="","",VLOOKUP(A191,'DB（シナリオ）'!$A$2:$R$217,17,FALSE))</f>
        <v/>
      </c>
      <c r="Q191" s="26" t="str">
        <f>IF(VLOOKUP(A191,'DB（シナリオ）'!$A$2:$R$217,18,FALSE)="","",VLOOKUP(A191,'DB（シナリオ）'!$A$2:$R$217,18,FALSE))</f>
        <v/>
      </c>
    </row>
    <row r="192" spans="1:17" ht="56.25" customHeight="1" x14ac:dyDescent="0.2">
      <c r="A192" s="21">
        <f t="shared" si="2"/>
        <v>291</v>
      </c>
      <c r="B192" s="21" t="str">
        <f>IF(VLOOKUP(A192,'DB（シナリオ）'!$A$2:$R$217,2,FALSE)="","",VLOOKUP(A192,'DB（シナリオ）'!$A$2:$R$217,2,FALSE))</f>
        <v>品質保証部</v>
      </c>
      <c r="C192" s="22" t="str">
        <f>IF(VLOOKUP(A192,'DB（シナリオ）'!$A$2:$R$217,3,FALSE)="","",VLOOKUP(A192,'DB（シナリオ）'!$A$2:$R$217,3,FALSE))</f>
        <v>顧客サポート課</v>
      </c>
      <c r="D192" s="21" t="str">
        <f>IF(VLOOKUP(A192,'DB（シナリオ）'!$A$2:$R$217,4,FALSE)="","",VLOOKUP(A192,'DB（シナリオ）'!$A$2:$R$217,4,FALSE))</f>
        <v>ｺｰﾙｾﾝﾀｰ（派遣社員）</v>
      </c>
      <c r="E192" s="22" t="str">
        <f>IF(VLOOKUP(A192,'DB（シナリオ）'!$A$2:$R$217,5,FALSE)="","",VLOOKUP(A192,'DB（シナリオ）'!$A$2:$R$217,5,FALSE))</f>
        <v>田辺</v>
      </c>
      <c r="F192" s="22" t="str">
        <f>IF(VLOOKUP(A192,'DB（シナリオ）'!$A$2:$R$217,6,FALSE)="","",VLOOKUP(A192,'DB（シナリオ）'!$A$2:$R$217,6,FALSE))</f>
        <v>女</v>
      </c>
      <c r="G192" s="22">
        <f>IF(VLOOKUP(A192,'DB（シナリオ）'!$A$2:$R$217,7,FALSE)="","",VLOOKUP(A192,'DB（シナリオ）'!$A$2:$R$217,7,FALSE))</f>
        <v>34</v>
      </c>
      <c r="H192" s="45" t="s">
        <v>1689</v>
      </c>
      <c r="I192" s="21" t="str">
        <f>IF(VLOOKUP(A192,'DB（シナリオ）'!$A$2:$R$217,9,FALSE)="","",VLOOKUP(A192,'DB（シナリオ）'!$A$2:$R$217,9,FALSE))</f>
        <v/>
      </c>
      <c r="J192" s="22" t="s">
        <v>1692</v>
      </c>
      <c r="K192" s="21" t="str">
        <f>IF(VLOOKUP(A192,'DB（シナリオ）'!$A$2:$R$217,11,FALSE)="","",VLOOKUP(A192,'DB（シナリオ）'!$A$2:$R$217,11,FALSE))</f>
        <v>はまべ市</v>
      </c>
      <c r="L192" s="21" t="str">
        <f>IF(VLOOKUP(A192,'DB（シナリオ）'!$A$2:$R$217,12,FALSE)="","",VLOOKUP(A192,'DB（シナリオ）'!$A$2:$R$217,12,FALSE))</f>
        <v>南北線くじら駅</v>
      </c>
      <c r="M192" s="21">
        <f>IF(VLOOKUP(A192,'DB（シナリオ）'!$A$2:$R$217,13,FALSE)="","",VLOOKUP(A192,'DB（シナリオ）'!$A$2:$R$217,13,FALSE))</f>
        <v>20</v>
      </c>
      <c r="N192" s="21" t="str">
        <f>IF(VLOOKUP(A192,'DB（シナリオ）'!$A$2:$R$217,15,FALSE)="","",VLOOKUP(A192,'DB（シナリオ）'!$A$2:$R$217,15,FALSE))</f>
        <v>夫、娘（14歳）、娘(12歳）、息子(8歳）</v>
      </c>
      <c r="O192" s="21" t="str">
        <f>IF(VLOOKUP(A192,'DB（シナリオ）'!$A$2:$R$217,16,FALSE)="","",VLOOKUP(A192,'DB（シナリオ）'!$A$2:$R$217,16,FALSE))</f>
        <v>全員無事</v>
      </c>
      <c r="P192" s="21" t="str">
        <f>IF(VLOOKUP(A192,'DB（シナリオ）'!$A$2:$R$217,17,FALSE)="","",VLOOKUP(A192,'DB（シナリオ）'!$A$2:$R$217,17,FALSE))</f>
        <v/>
      </c>
      <c r="Q192" s="26" t="str">
        <f>IF(VLOOKUP(A192,'DB（シナリオ）'!$A$2:$R$217,18,FALSE)="","",VLOOKUP(A192,'DB（シナリオ）'!$A$2:$R$217,18,FALSE))</f>
        <v/>
      </c>
    </row>
    <row r="193" spans="1:17" ht="56.25" customHeight="1" x14ac:dyDescent="0.2">
      <c r="A193" s="21">
        <f t="shared" si="2"/>
        <v>292</v>
      </c>
      <c r="B193" s="21" t="str">
        <f>IF(VLOOKUP(A193,'DB（シナリオ）'!$A$2:$R$217,2,FALSE)="","",VLOOKUP(A193,'DB（シナリオ）'!$A$2:$R$217,2,FALSE))</f>
        <v>品質保証部</v>
      </c>
      <c r="C193" s="22" t="str">
        <f>IF(VLOOKUP(A193,'DB（シナリオ）'!$A$2:$R$217,3,FALSE)="","",VLOOKUP(A193,'DB（シナリオ）'!$A$2:$R$217,3,FALSE))</f>
        <v>顧客サポート課</v>
      </c>
      <c r="D193" s="21" t="str">
        <f>IF(VLOOKUP(A193,'DB（シナリオ）'!$A$2:$R$217,4,FALSE)="","",VLOOKUP(A193,'DB（シナリオ）'!$A$2:$R$217,4,FALSE))</f>
        <v>ｺｰﾙｾﾝﾀｰ（派遣社員）</v>
      </c>
      <c r="E193" s="22" t="str">
        <f>IF(VLOOKUP(A193,'DB（シナリオ）'!$A$2:$R$217,5,FALSE)="","",VLOOKUP(A193,'DB（シナリオ）'!$A$2:$R$217,5,FALSE))</f>
        <v>永田</v>
      </c>
      <c r="F193" s="22" t="str">
        <f>IF(VLOOKUP(A193,'DB（シナリオ）'!$A$2:$R$217,6,FALSE)="","",VLOOKUP(A193,'DB（シナリオ）'!$A$2:$R$217,6,FALSE))</f>
        <v>女</v>
      </c>
      <c r="G193" s="22">
        <f>IF(VLOOKUP(A193,'DB（シナリオ）'!$A$2:$R$217,7,FALSE)="","",VLOOKUP(A193,'DB（シナリオ）'!$A$2:$R$217,7,FALSE))</f>
        <v>39</v>
      </c>
      <c r="H193" s="45" t="s">
        <v>1689</v>
      </c>
      <c r="I193" s="21" t="str">
        <f>IF(VLOOKUP(A193,'DB（シナリオ）'!$A$2:$R$217,9,FALSE)="","",VLOOKUP(A193,'DB（シナリオ）'!$A$2:$R$217,9,FALSE))</f>
        <v/>
      </c>
      <c r="J193" s="22" t="s">
        <v>1696</v>
      </c>
      <c r="K193" s="21" t="str">
        <f>IF(VLOOKUP(A193,'DB（シナリオ）'!$A$2:$R$217,11,FALSE)="","",VLOOKUP(A193,'DB（シナリオ）'!$A$2:$R$217,11,FALSE))</f>
        <v>にしやま市</v>
      </c>
      <c r="L193" s="21" t="str">
        <f>IF(VLOOKUP(A193,'DB（シナリオ）'!$A$2:$R$217,12,FALSE)="","",VLOOKUP(A193,'DB（シナリオ）'!$A$2:$R$217,12,FALSE))</f>
        <v>東西線こおろぎ駅</v>
      </c>
      <c r="M193" s="21">
        <f>IF(VLOOKUP(A193,'DB（シナリオ）'!$A$2:$R$217,13,FALSE)="","",VLOOKUP(A193,'DB（シナリオ）'!$A$2:$R$217,13,FALSE))</f>
        <v>20</v>
      </c>
      <c r="N193" s="21" t="str">
        <f>IF(VLOOKUP(A193,'DB（シナリオ）'!$A$2:$R$217,15,FALSE)="","",VLOOKUP(A193,'DB（シナリオ）'!$A$2:$R$217,15,FALSE))</f>
        <v>夫、息子（11歳）</v>
      </c>
      <c r="O193" s="21" t="str">
        <f>IF(VLOOKUP(A193,'DB（シナリオ）'!$A$2:$R$217,16,FALSE)="","",VLOOKUP(A193,'DB（シナリオ）'!$A$2:$R$217,16,FALSE))</f>
        <v>全員無事</v>
      </c>
      <c r="P193" s="21" t="str">
        <f>IF(VLOOKUP(A193,'DB（シナリオ）'!$A$2:$R$217,17,FALSE)="","",VLOOKUP(A193,'DB（シナリオ）'!$A$2:$R$217,17,FALSE))</f>
        <v/>
      </c>
      <c r="Q193" s="26" t="str">
        <f>IF(VLOOKUP(A193,'DB（シナリオ）'!$A$2:$R$217,18,FALSE)="","",VLOOKUP(A193,'DB（シナリオ）'!$A$2:$R$217,18,FALSE))</f>
        <v/>
      </c>
    </row>
    <row r="194" spans="1:17" ht="56.25" customHeight="1" x14ac:dyDescent="0.2">
      <c r="A194" s="21">
        <f t="shared" si="2"/>
        <v>293</v>
      </c>
      <c r="B194" s="21" t="str">
        <f>IF(VLOOKUP(A194,'DB（シナリオ）'!$A$2:$R$217,2,FALSE)="","",VLOOKUP(A194,'DB（シナリオ）'!$A$2:$R$217,2,FALSE))</f>
        <v>品質保証部</v>
      </c>
      <c r="C194" s="22" t="str">
        <f>IF(VLOOKUP(A194,'DB（シナリオ）'!$A$2:$R$217,3,FALSE)="","",VLOOKUP(A194,'DB（シナリオ）'!$A$2:$R$217,3,FALSE))</f>
        <v>顧客サポート課</v>
      </c>
      <c r="D194" s="21" t="str">
        <f>IF(VLOOKUP(A194,'DB（シナリオ）'!$A$2:$R$217,4,FALSE)="","",VLOOKUP(A194,'DB（シナリオ）'!$A$2:$R$217,4,FALSE))</f>
        <v>ｺｰﾙｾﾝﾀｰ（派遣社員）</v>
      </c>
      <c r="E194" s="22" t="str">
        <f>IF(VLOOKUP(A194,'DB（シナリオ）'!$A$2:$R$217,5,FALSE)="","",VLOOKUP(A194,'DB（シナリオ）'!$A$2:$R$217,5,FALSE))</f>
        <v>松村</v>
      </c>
      <c r="F194" s="22" t="str">
        <f>IF(VLOOKUP(A194,'DB（シナリオ）'!$A$2:$R$217,6,FALSE)="","",VLOOKUP(A194,'DB（シナリオ）'!$A$2:$R$217,6,FALSE))</f>
        <v>女</v>
      </c>
      <c r="G194" s="22">
        <f>IF(VLOOKUP(A194,'DB（シナリオ）'!$A$2:$R$217,7,FALSE)="","",VLOOKUP(A194,'DB（シナリオ）'!$A$2:$R$217,7,FALSE))</f>
        <v>30</v>
      </c>
      <c r="H194" s="45" t="s">
        <v>1689</v>
      </c>
      <c r="I194" s="21" t="str">
        <f>IF(VLOOKUP(A194,'DB（シナリオ）'!$A$2:$R$217,9,FALSE)="","",VLOOKUP(A194,'DB（シナリオ）'!$A$2:$R$217,9,FALSE))</f>
        <v/>
      </c>
      <c r="J194" s="22" t="s">
        <v>1690</v>
      </c>
      <c r="K194" s="21" t="str">
        <f>IF(VLOOKUP(A194,'DB（シナリオ）'!$A$2:$R$217,11,FALSE)="","",VLOOKUP(A194,'DB（シナリオ）'!$A$2:$R$217,11,FALSE))</f>
        <v>ひがしの市</v>
      </c>
      <c r="L194" s="21" t="str">
        <f>IF(VLOOKUP(A194,'DB（シナリオ）'!$A$2:$R$217,12,FALSE)="","",VLOOKUP(A194,'DB（シナリオ）'!$A$2:$R$217,12,FALSE))</f>
        <v>南北線イチゴ駅</v>
      </c>
      <c r="M194" s="21">
        <f>IF(VLOOKUP(A194,'DB（シナリオ）'!$A$2:$R$217,13,FALSE)="","",VLOOKUP(A194,'DB（シナリオ）'!$A$2:$R$217,13,FALSE))</f>
        <v>5</v>
      </c>
      <c r="N194" s="21" t="str">
        <f>IF(VLOOKUP(A194,'DB（シナリオ）'!$A$2:$R$217,15,FALSE)="","",VLOOKUP(A194,'DB（シナリオ）'!$A$2:$R$217,15,FALSE))</f>
        <v>夫</v>
      </c>
      <c r="O194" s="21" t="str">
        <f>IF(VLOOKUP(A194,'DB（シナリオ）'!$A$2:$R$217,16,FALSE)="","",VLOOKUP(A194,'DB（シナリオ）'!$A$2:$R$217,16,FALSE))</f>
        <v>無事</v>
      </c>
      <c r="P194" s="21" t="str">
        <f>IF(VLOOKUP(A194,'DB（シナリオ）'!$A$2:$R$217,17,FALSE)="","",VLOOKUP(A194,'DB（シナリオ）'!$A$2:$R$217,17,FALSE))</f>
        <v/>
      </c>
      <c r="Q194" s="26" t="str">
        <f>IF(VLOOKUP(A194,'DB（シナリオ）'!$A$2:$R$217,18,FALSE)="","",VLOOKUP(A194,'DB（シナリオ）'!$A$2:$R$217,18,FALSE))</f>
        <v/>
      </c>
    </row>
    <row r="195" spans="1:17" ht="56.25" customHeight="1" x14ac:dyDescent="0.2">
      <c r="A195" s="21">
        <f t="shared" si="2"/>
        <v>294</v>
      </c>
      <c r="B195" s="21" t="str">
        <f>IF(VLOOKUP(A195,'DB（シナリオ）'!$A$2:$R$217,2,FALSE)="","",VLOOKUP(A195,'DB（シナリオ）'!$A$2:$R$217,2,FALSE))</f>
        <v>品質保証部</v>
      </c>
      <c r="C195" s="22" t="str">
        <f>IF(VLOOKUP(A195,'DB（シナリオ）'!$A$2:$R$217,3,FALSE)="","",VLOOKUP(A195,'DB（シナリオ）'!$A$2:$R$217,3,FALSE))</f>
        <v>顧客サポート課</v>
      </c>
      <c r="D195" s="21" t="str">
        <f>IF(VLOOKUP(A195,'DB（シナリオ）'!$A$2:$R$217,4,FALSE)="","",VLOOKUP(A195,'DB（シナリオ）'!$A$2:$R$217,4,FALSE))</f>
        <v>ｺｰﾙｾﾝﾀｰ（派遣社員）</v>
      </c>
      <c r="E195" s="22" t="str">
        <f>IF(VLOOKUP(A195,'DB（シナリオ）'!$A$2:$R$217,5,FALSE)="","",VLOOKUP(A195,'DB（シナリオ）'!$A$2:$R$217,5,FALSE))</f>
        <v>望月</v>
      </c>
      <c r="F195" s="22" t="str">
        <f>IF(VLOOKUP(A195,'DB（シナリオ）'!$A$2:$R$217,6,FALSE)="","",VLOOKUP(A195,'DB（シナリオ）'!$A$2:$R$217,6,FALSE))</f>
        <v>男</v>
      </c>
      <c r="G195" s="22">
        <f>IF(VLOOKUP(A195,'DB（シナリオ）'!$A$2:$R$217,7,FALSE)="","",VLOOKUP(A195,'DB（シナリオ）'!$A$2:$R$217,7,FALSE))</f>
        <v>26</v>
      </c>
      <c r="H195" s="45" t="s">
        <v>1689</v>
      </c>
      <c r="I195" s="21" t="str">
        <f>IF(VLOOKUP(A195,'DB（シナリオ）'!$A$2:$R$217,9,FALSE)="","",VLOOKUP(A195,'DB（シナリオ）'!$A$2:$R$217,9,FALSE))</f>
        <v/>
      </c>
      <c r="J195" s="22" t="s">
        <v>1690</v>
      </c>
      <c r="K195" s="21" t="str">
        <f>IF(VLOOKUP(A195,'DB（シナリオ）'!$A$2:$R$217,11,FALSE)="","",VLOOKUP(A195,'DB（シナリオ）'!$A$2:$R$217,11,FALSE))</f>
        <v>にしやま市</v>
      </c>
      <c r="L195" s="21" t="str">
        <f>IF(VLOOKUP(A195,'DB（シナリオ）'!$A$2:$R$217,12,FALSE)="","",VLOOKUP(A195,'DB（シナリオ）'!$A$2:$R$217,12,FALSE))</f>
        <v>東西線はち駅</v>
      </c>
      <c r="M195" s="21">
        <f>IF(VLOOKUP(A195,'DB（シナリオ）'!$A$2:$R$217,13,FALSE)="","",VLOOKUP(A195,'DB（シナリオ）'!$A$2:$R$217,13,FALSE))</f>
        <v>15</v>
      </c>
      <c r="N195" s="21" t="str">
        <f>IF(VLOOKUP(A195,'DB（シナリオ）'!$A$2:$R$217,15,FALSE)="","",VLOOKUP(A195,'DB（シナリオ）'!$A$2:$R$217,15,FALSE))</f>
        <v>独身、一人暮らし</v>
      </c>
      <c r="O195" s="21" t="str">
        <f>IF(VLOOKUP(A195,'DB（シナリオ）'!$A$2:$R$217,16,FALSE)="","",VLOOKUP(A195,'DB（シナリオ）'!$A$2:$R$217,16,FALSE))</f>
        <v/>
      </c>
      <c r="P195" s="21" t="str">
        <f>IF(VLOOKUP(A195,'DB（シナリオ）'!$A$2:$R$217,17,FALSE)="","",VLOOKUP(A195,'DB（シナリオ）'!$A$2:$R$217,17,FALSE))</f>
        <v/>
      </c>
      <c r="Q195" s="26" t="str">
        <f>IF(VLOOKUP(A195,'DB（シナリオ）'!$A$2:$R$217,18,FALSE)="","",VLOOKUP(A195,'DB（シナリオ）'!$A$2:$R$217,18,FALSE))</f>
        <v/>
      </c>
    </row>
    <row r="196" spans="1:17" ht="56.25" customHeight="1" x14ac:dyDescent="0.2">
      <c r="A196" s="21">
        <f t="shared" si="2"/>
        <v>295</v>
      </c>
      <c r="B196" s="21" t="str">
        <f>IF(VLOOKUP(A196,'DB（シナリオ）'!$A$2:$R$217,2,FALSE)="","",VLOOKUP(A196,'DB（シナリオ）'!$A$2:$R$217,2,FALSE))</f>
        <v>品質保証部</v>
      </c>
      <c r="C196" s="22" t="str">
        <f>IF(VLOOKUP(A196,'DB（シナリオ）'!$A$2:$R$217,3,FALSE)="","",VLOOKUP(A196,'DB（シナリオ）'!$A$2:$R$217,3,FALSE))</f>
        <v>顧客サポート課</v>
      </c>
      <c r="D196" s="21" t="str">
        <f>IF(VLOOKUP(A196,'DB（シナリオ）'!$A$2:$R$217,4,FALSE)="","",VLOOKUP(A196,'DB（シナリオ）'!$A$2:$R$217,4,FALSE))</f>
        <v>ｺｰﾙｾﾝﾀｰ（派遣社員）</v>
      </c>
      <c r="E196" s="22" t="str">
        <f>IF(VLOOKUP(A196,'DB（シナリオ）'!$A$2:$R$217,5,FALSE)="","",VLOOKUP(A196,'DB（シナリオ）'!$A$2:$R$217,5,FALSE))</f>
        <v>堀</v>
      </c>
      <c r="F196" s="22" t="str">
        <f>IF(VLOOKUP(A196,'DB（シナリオ）'!$A$2:$R$217,6,FALSE)="","",VLOOKUP(A196,'DB（シナリオ）'!$A$2:$R$217,6,FALSE))</f>
        <v>男</v>
      </c>
      <c r="G196" s="22">
        <f>IF(VLOOKUP(A196,'DB（シナリオ）'!$A$2:$R$217,7,FALSE)="","",VLOOKUP(A196,'DB（シナリオ）'!$A$2:$R$217,7,FALSE))</f>
        <v>25</v>
      </c>
      <c r="H196" s="45" t="str">
        <f>IF(VLOOKUP(A196,'DB（シナリオ）'!$A$2:$R$217,8,FALSE)="","",VLOOKUP(A196,'DB（シナリオ）'!$A$2:$R$217,8,FALSE))</f>
        <v>在館</v>
      </c>
      <c r="I196" s="21" t="str">
        <f>IF(VLOOKUP(A196,'DB（シナリオ）'!$A$2:$R$217,9,FALSE)="","",VLOOKUP(A196,'DB（シナリオ）'!$A$2:$R$217,9,FALSE))</f>
        <v/>
      </c>
      <c r="J196" s="22" t="str">
        <f>IF(VLOOKUP(A196,'DB（シナリオ）'!$A$2:$R$217,10,FALSE)="","",VLOOKUP(A196,'DB（シナリオ）'!$A$2:$R$217,10,FALSE))</f>
        <v>社内におり、無事</v>
      </c>
      <c r="K196" s="21" t="str">
        <f>IF(VLOOKUP(A196,'DB（シナリオ）'!$A$2:$R$217,11,FALSE)="","",VLOOKUP(A196,'DB（シナリオ）'!$A$2:$R$217,11,FALSE))</f>
        <v>ひがしの市</v>
      </c>
      <c r="L196" s="21" t="str">
        <f>IF(VLOOKUP(A196,'DB（シナリオ）'!$A$2:$R$217,12,FALSE)="","",VLOOKUP(A196,'DB（シナリオ）'!$A$2:$R$217,12,FALSE))</f>
        <v>東西線シカ駅</v>
      </c>
      <c r="M196" s="21">
        <f>IF(VLOOKUP(A196,'DB（シナリオ）'!$A$2:$R$217,13,FALSE)="","",VLOOKUP(A196,'DB（シナリオ）'!$A$2:$R$217,13,FALSE))</f>
        <v>18</v>
      </c>
      <c r="N196" s="21" t="str">
        <f>IF(VLOOKUP(A196,'DB（シナリオ）'!$A$2:$R$217,15,FALSE)="","",VLOOKUP(A196,'DB（シナリオ）'!$A$2:$R$217,15,FALSE))</f>
        <v>独身、一人暮らし</v>
      </c>
      <c r="O196" s="21" t="str">
        <f>IF(VLOOKUP(A196,'DB（シナリオ）'!$A$2:$R$217,16,FALSE)="","",VLOOKUP(A196,'DB（シナリオ）'!$A$2:$R$217,16,FALSE))</f>
        <v/>
      </c>
      <c r="P196" s="21" t="str">
        <f>IF(VLOOKUP(A196,'DB（シナリオ）'!$A$2:$R$217,17,FALSE)="","",VLOOKUP(A196,'DB（シナリオ）'!$A$2:$R$217,17,FALSE))</f>
        <v/>
      </c>
      <c r="Q196" s="26" t="str">
        <f>IF(VLOOKUP(A196,'DB（シナリオ）'!$A$2:$R$217,18,FALSE)="","",VLOOKUP(A196,'DB（シナリオ）'!$A$2:$R$217,18,FALSE))</f>
        <v/>
      </c>
    </row>
    <row r="197" spans="1:17" ht="56.25" customHeight="1" x14ac:dyDescent="0.2">
      <c r="A197" s="21">
        <f t="shared" ref="A197:A202" si="3">A196+1</f>
        <v>296</v>
      </c>
      <c r="B197" s="21" t="str">
        <f>IF(VLOOKUP(A197,'DB（シナリオ）'!$A$2:$R$217,2,FALSE)="","",VLOOKUP(A197,'DB（シナリオ）'!$A$2:$R$217,2,FALSE))</f>
        <v>品質保証部</v>
      </c>
      <c r="C197" s="22" t="str">
        <f>IF(VLOOKUP(A197,'DB（シナリオ）'!$A$2:$R$217,3,FALSE)="","",VLOOKUP(A197,'DB（シナリオ）'!$A$2:$R$217,3,FALSE))</f>
        <v>顧客サポート課</v>
      </c>
      <c r="D197" s="21" t="str">
        <f>IF(VLOOKUP(A197,'DB（シナリオ）'!$A$2:$R$217,4,FALSE)="","",VLOOKUP(A197,'DB（シナリオ）'!$A$2:$R$217,4,FALSE))</f>
        <v>ｺｰﾙｾﾝﾀｰ（派遣社員）</v>
      </c>
      <c r="E197" s="22" t="str">
        <f>IF(VLOOKUP(A197,'DB（シナリオ）'!$A$2:$R$217,5,FALSE)="","",VLOOKUP(A197,'DB（シナリオ）'!$A$2:$R$217,5,FALSE))</f>
        <v>青山</v>
      </c>
      <c r="F197" s="22" t="str">
        <f>IF(VLOOKUP(A197,'DB（シナリオ）'!$A$2:$R$217,6,FALSE)="","",VLOOKUP(A197,'DB（シナリオ）'!$A$2:$R$217,6,FALSE))</f>
        <v>男</v>
      </c>
      <c r="G197" s="22">
        <f>IF(VLOOKUP(A197,'DB（シナリオ）'!$A$2:$R$217,7,FALSE)="","",VLOOKUP(A197,'DB（シナリオ）'!$A$2:$R$217,7,FALSE))</f>
        <v>25</v>
      </c>
      <c r="H197" s="45" t="s">
        <v>1689</v>
      </c>
      <c r="I197" s="21" t="str">
        <f>IF(VLOOKUP(A197,'DB（シナリオ）'!$A$2:$R$217,9,FALSE)="","",VLOOKUP(A197,'DB（シナリオ）'!$A$2:$R$217,9,FALSE))</f>
        <v>車いす利用（身体障害）</v>
      </c>
      <c r="J197" s="22" t="s">
        <v>1690</v>
      </c>
      <c r="K197" s="21" t="str">
        <f>IF(VLOOKUP(A197,'DB（シナリオ）'!$A$2:$R$217,11,FALSE)="","",VLOOKUP(A197,'DB（シナリオ）'!$A$2:$R$217,11,FALSE))</f>
        <v>ひがしの市</v>
      </c>
      <c r="L197" s="21" t="str">
        <f>IF(VLOOKUP(A197,'DB（シナリオ）'!$A$2:$R$217,12,FALSE)="","",VLOOKUP(A197,'DB（シナリオ）'!$A$2:$R$217,12,FALSE))</f>
        <v>南北線たい駅</v>
      </c>
      <c r="M197" s="21">
        <f>IF(VLOOKUP(A197,'DB（シナリオ）'!$A$2:$R$217,13,FALSE)="","",VLOOKUP(A197,'DB（シナリオ）'!$A$2:$R$217,13,FALSE))</f>
        <v>7</v>
      </c>
      <c r="N197" s="21" t="str">
        <f>IF(VLOOKUP(A197,'DB（シナリオ）'!$A$2:$R$217,15,FALSE)="","",VLOOKUP(A197,'DB（シナリオ）'!$A$2:$R$217,15,FALSE))</f>
        <v>両親と3人暮らし</v>
      </c>
      <c r="O197" s="21" t="str">
        <f>IF(VLOOKUP(A197,'DB（シナリオ）'!$A$2:$R$217,16,FALSE)="","",VLOOKUP(A197,'DB（シナリオ）'!$A$2:$R$217,16,FALSE))</f>
        <v>全員無事</v>
      </c>
      <c r="P197" s="21" t="str">
        <f>IF(VLOOKUP(A197,'DB（シナリオ）'!$A$2:$R$217,17,FALSE)="","",VLOOKUP(A197,'DB（シナリオ）'!$A$2:$R$217,17,FALSE))</f>
        <v>両足マヒのため、電動式車いすを利用</v>
      </c>
      <c r="Q197" s="26" t="str">
        <f>IF(VLOOKUP(A197,'DB（シナリオ）'!$A$2:$R$217,18,FALSE)="","",VLOOKUP(A197,'DB（シナリオ）'!$A$2:$R$217,18,FALSE))</f>
        <v/>
      </c>
    </row>
    <row r="198" spans="1:17" ht="56.25" customHeight="1" x14ac:dyDescent="0.2">
      <c r="A198" s="21">
        <f t="shared" si="3"/>
        <v>297</v>
      </c>
      <c r="B198" s="21" t="str">
        <f>IF(VLOOKUP(A198,'DB（シナリオ）'!$A$2:$R$217,2,FALSE)="","",VLOOKUP(A198,'DB（シナリオ）'!$A$2:$R$217,2,FALSE))</f>
        <v>品質保証部</v>
      </c>
      <c r="C198" s="22" t="str">
        <f>IF(VLOOKUP(A198,'DB（シナリオ）'!$A$2:$R$217,3,FALSE)="","",VLOOKUP(A198,'DB（シナリオ）'!$A$2:$R$217,3,FALSE))</f>
        <v>顧客サポート課</v>
      </c>
      <c r="D198" s="21" t="str">
        <f>IF(VLOOKUP(A198,'DB（シナリオ）'!$A$2:$R$217,4,FALSE)="","",VLOOKUP(A198,'DB（シナリオ）'!$A$2:$R$217,4,FALSE))</f>
        <v>ｺｰﾙｾﾝﾀｰ（パート）</v>
      </c>
      <c r="E198" s="22" t="str">
        <f>IF(VLOOKUP(A198,'DB（シナリオ）'!$A$2:$R$217,5,FALSE)="","",VLOOKUP(A198,'DB（シナリオ）'!$A$2:$R$217,5,FALSE))</f>
        <v>熊本</v>
      </c>
      <c r="F198" s="22" t="str">
        <f>IF(VLOOKUP(A198,'DB（シナリオ）'!$A$2:$R$217,6,FALSE)="","",VLOOKUP(A198,'DB（シナリオ）'!$A$2:$R$217,6,FALSE))</f>
        <v>女</v>
      </c>
      <c r="G198" s="22">
        <f>IF(VLOOKUP(A198,'DB（シナリオ）'!$A$2:$R$217,7,FALSE)="","",VLOOKUP(A198,'DB（シナリオ）'!$A$2:$R$217,7,FALSE))</f>
        <v>36</v>
      </c>
      <c r="H198" s="45" t="s">
        <v>1689</v>
      </c>
      <c r="I198" s="21" t="str">
        <f>IF(VLOOKUP(A198,'DB（シナリオ）'!$A$2:$R$217,9,FALSE)="","",VLOOKUP(A198,'DB（シナリオ）'!$A$2:$R$217,9,FALSE))</f>
        <v/>
      </c>
      <c r="J198" s="22" t="s">
        <v>1690</v>
      </c>
      <c r="K198" s="21" t="str">
        <f>IF(VLOOKUP(A198,'DB（シナリオ）'!$A$2:$R$217,11,FALSE)="","",VLOOKUP(A198,'DB（シナリオ）'!$A$2:$R$217,11,FALSE))</f>
        <v>にしやま市</v>
      </c>
      <c r="L198" s="21" t="str">
        <f>IF(VLOOKUP(A198,'DB（シナリオ）'!$A$2:$R$217,12,FALSE)="","",VLOOKUP(A198,'DB（シナリオ）'!$A$2:$R$217,12,FALSE))</f>
        <v>東西線はち駅</v>
      </c>
      <c r="M198" s="21">
        <f>IF(VLOOKUP(A198,'DB（シナリオ）'!$A$2:$R$217,13,FALSE)="","",VLOOKUP(A198,'DB（シナリオ）'!$A$2:$R$217,13,FALSE))</f>
        <v>15</v>
      </c>
      <c r="N198" s="21" t="str">
        <f>IF(VLOOKUP(A198,'DB（シナリオ）'!$A$2:$R$217,15,FALSE)="","",VLOOKUP(A198,'DB（シナリオ）'!$A$2:$R$217,15,FALSE))</f>
        <v>夫</v>
      </c>
      <c r="O198" s="21" t="str">
        <f>IF(VLOOKUP(A198,'DB（シナリオ）'!$A$2:$R$217,16,FALSE)="","",VLOOKUP(A198,'DB（シナリオ）'!$A$2:$R$217,16,FALSE))</f>
        <v>無事</v>
      </c>
      <c r="P198" s="21" t="str">
        <f>IF(VLOOKUP(A198,'DB（シナリオ）'!$A$2:$R$217,17,FALSE)="","",VLOOKUP(A198,'DB（シナリオ）'!$A$2:$R$217,17,FALSE))</f>
        <v/>
      </c>
      <c r="Q198" s="26" t="str">
        <f>IF(VLOOKUP(A198,'DB（シナリオ）'!$A$2:$R$217,18,FALSE)="","",VLOOKUP(A198,'DB（シナリオ）'!$A$2:$R$217,18,FALSE))</f>
        <v/>
      </c>
    </row>
    <row r="199" spans="1:17" ht="56.25" customHeight="1" x14ac:dyDescent="0.2">
      <c r="A199" s="21">
        <f t="shared" si="3"/>
        <v>298</v>
      </c>
      <c r="B199" s="21" t="str">
        <f>IF(VLOOKUP(A199,'DB（シナリオ）'!$A$2:$R$217,2,FALSE)="","",VLOOKUP(A199,'DB（シナリオ）'!$A$2:$R$217,2,FALSE))</f>
        <v>品質保証部</v>
      </c>
      <c r="C199" s="22" t="str">
        <f>IF(VLOOKUP(A199,'DB（シナリオ）'!$A$2:$R$217,3,FALSE)="","",VLOOKUP(A199,'DB（シナリオ）'!$A$2:$R$217,3,FALSE))</f>
        <v>顧客サポート課</v>
      </c>
      <c r="D199" s="21" t="str">
        <f>IF(VLOOKUP(A199,'DB（シナリオ）'!$A$2:$R$217,4,FALSE)="","",VLOOKUP(A199,'DB（シナリオ）'!$A$2:$R$217,4,FALSE))</f>
        <v>ｺｰﾙｾﾝﾀｰ（パート）</v>
      </c>
      <c r="E199" s="22" t="str">
        <f>IF(VLOOKUP(A199,'DB（シナリオ）'!$A$2:$R$217,5,FALSE)="","",VLOOKUP(A199,'DB（シナリオ）'!$A$2:$R$217,5,FALSE))</f>
        <v>島根</v>
      </c>
      <c r="F199" s="22" t="str">
        <f>IF(VLOOKUP(A199,'DB（シナリオ）'!$A$2:$R$217,6,FALSE)="","",VLOOKUP(A199,'DB（シナリオ）'!$A$2:$R$217,6,FALSE))</f>
        <v>女</v>
      </c>
      <c r="G199" s="22">
        <f>IF(VLOOKUP(A199,'DB（シナリオ）'!$A$2:$R$217,7,FALSE)="","",VLOOKUP(A199,'DB（シナリオ）'!$A$2:$R$217,7,FALSE))</f>
        <v>45</v>
      </c>
      <c r="H199" s="45" t="s">
        <v>1689</v>
      </c>
      <c r="I199" s="21" t="str">
        <f>IF(VLOOKUP(A199,'DB（シナリオ）'!$A$2:$R$217,9,FALSE)="","",VLOOKUP(A199,'DB（シナリオ）'!$A$2:$R$217,9,FALSE))</f>
        <v/>
      </c>
      <c r="J199" s="22" t="s">
        <v>1690</v>
      </c>
      <c r="K199" s="21" t="str">
        <f>IF(VLOOKUP(A199,'DB（シナリオ）'!$A$2:$R$217,11,FALSE)="","",VLOOKUP(A199,'DB（シナリオ）'!$A$2:$R$217,11,FALSE))</f>
        <v>にしやま市</v>
      </c>
      <c r="L199" s="21" t="str">
        <f>IF(VLOOKUP(A199,'DB（シナリオ）'!$A$2:$R$217,12,FALSE)="","",VLOOKUP(A199,'DB（シナリオ）'!$A$2:$R$217,12,FALSE))</f>
        <v>東西線ばった駅</v>
      </c>
      <c r="M199" s="21">
        <f>IF(VLOOKUP(A199,'DB（シナリオ）'!$A$2:$R$217,13,FALSE)="","",VLOOKUP(A199,'DB（シナリオ）'!$A$2:$R$217,13,FALSE))</f>
        <v>25</v>
      </c>
      <c r="N199" s="21" t="str">
        <f>IF(VLOOKUP(A199,'DB（シナリオ）'!$A$2:$R$217,15,FALSE)="","",VLOOKUP(A199,'DB（シナリオ）'!$A$2:$R$217,15,FALSE))</f>
        <v>夫、息子（20歳）</v>
      </c>
      <c r="O199" s="21" t="str">
        <f>IF(VLOOKUP(A199,'DB（シナリオ）'!$A$2:$R$217,16,FALSE)="","",VLOOKUP(A199,'DB（シナリオ）'!$A$2:$R$217,16,FALSE))</f>
        <v>全員無事</v>
      </c>
      <c r="P199" s="21" t="str">
        <f>IF(VLOOKUP(A199,'DB（シナリオ）'!$A$2:$R$217,17,FALSE)="","",VLOOKUP(A199,'DB（シナリオ）'!$A$2:$R$217,17,FALSE))</f>
        <v/>
      </c>
      <c r="Q199" s="26" t="str">
        <f>IF(VLOOKUP(A199,'DB（シナリオ）'!$A$2:$R$217,18,FALSE)="","",VLOOKUP(A199,'DB（シナリオ）'!$A$2:$R$217,18,FALSE))</f>
        <v/>
      </c>
    </row>
    <row r="200" spans="1:17" ht="56.25" customHeight="1" x14ac:dyDescent="0.2">
      <c r="A200" s="21">
        <f t="shared" si="3"/>
        <v>299</v>
      </c>
      <c r="B200" s="21" t="str">
        <f>IF(VLOOKUP(A200,'DB（シナリオ）'!$A$2:$R$217,2,FALSE)="","",VLOOKUP(A200,'DB（シナリオ）'!$A$2:$R$217,2,FALSE))</f>
        <v>品質保証部</v>
      </c>
      <c r="C200" s="22" t="str">
        <f>IF(VLOOKUP(A200,'DB（シナリオ）'!$A$2:$R$217,3,FALSE)="","",VLOOKUP(A200,'DB（シナリオ）'!$A$2:$R$217,3,FALSE))</f>
        <v>顧客サポート課</v>
      </c>
      <c r="D200" s="21" t="str">
        <f>IF(VLOOKUP(A200,'DB（シナリオ）'!$A$2:$R$217,4,FALSE)="","",VLOOKUP(A200,'DB（シナリオ）'!$A$2:$R$217,4,FALSE))</f>
        <v>ｺｰﾙｾﾝﾀｰ（パート）</v>
      </c>
      <c r="E200" s="22" t="str">
        <f>IF(VLOOKUP(A200,'DB（シナリオ）'!$A$2:$R$217,5,FALSE)="","",VLOOKUP(A200,'DB（シナリオ）'!$A$2:$R$217,5,FALSE))</f>
        <v>広島</v>
      </c>
      <c r="F200" s="22" t="str">
        <f>IF(VLOOKUP(A200,'DB（シナリオ）'!$A$2:$R$217,6,FALSE)="","",VLOOKUP(A200,'DB（シナリオ）'!$A$2:$R$217,6,FALSE))</f>
        <v>女</v>
      </c>
      <c r="G200" s="22">
        <f>IF(VLOOKUP(A200,'DB（シナリオ）'!$A$2:$R$217,7,FALSE)="","",VLOOKUP(A200,'DB（シナリオ）'!$A$2:$R$217,7,FALSE))</f>
        <v>50</v>
      </c>
      <c r="H200" s="45" t="str">
        <f>IF(VLOOKUP(A200,'DB（シナリオ）'!$A$2:$R$217,8,FALSE)="","",VLOOKUP(A200,'DB（シナリオ）'!$A$2:$R$217,8,FALSE))</f>
        <v>休暇・欠勤</v>
      </c>
      <c r="I200" s="21" t="str">
        <f>IF(VLOOKUP(A200,'DB（シナリオ）'!$A$2:$R$217,9,FALSE)="","",VLOOKUP(A200,'DB（シナリオ）'!$A$2:$R$217,9,FALSE))</f>
        <v/>
      </c>
      <c r="J200" s="22" t="str">
        <f>IF(VLOOKUP(A200,'DB（シナリオ）'!$A$2:$R$217,10,FALSE)="","",VLOOKUP(A200,'DB（シナリオ）'!$A$2:$R$217,10,FALSE))</f>
        <v>外出先で被災、無事</v>
      </c>
      <c r="K200" s="21" t="str">
        <f>IF(VLOOKUP(A200,'DB（シナリオ）'!$A$2:$R$217,11,FALSE)="","",VLOOKUP(A200,'DB（シナリオ）'!$A$2:$R$217,11,FALSE))</f>
        <v>ひがしの市</v>
      </c>
      <c r="L200" s="21" t="str">
        <f>IF(VLOOKUP(A200,'DB（シナリオ）'!$A$2:$R$217,12,FALSE)="","",VLOOKUP(A200,'DB（シナリオ）'!$A$2:$R$217,12,FALSE))</f>
        <v>南北線リンゴ駅</v>
      </c>
      <c r="M200" s="21">
        <f>IF(VLOOKUP(A200,'DB（シナリオ）'!$A$2:$R$217,13,FALSE)="","",VLOOKUP(A200,'DB（シナリオ）'!$A$2:$R$217,13,FALSE))</f>
        <v>12</v>
      </c>
      <c r="N200" s="21" t="str">
        <f>IF(VLOOKUP(A200,'DB（シナリオ）'!$A$2:$R$217,15,FALSE)="","",VLOOKUP(A200,'DB（シナリオ）'!$A$2:$R$217,15,FALSE))</f>
        <v>独身、妹(45)と二人暮らし</v>
      </c>
      <c r="O200" s="21" t="str">
        <f>IF(VLOOKUP(A200,'DB（シナリオ）'!$A$2:$R$217,16,FALSE)="","",VLOOKUP(A200,'DB（シナリオ）'!$A$2:$R$217,16,FALSE))</f>
        <v>無事</v>
      </c>
      <c r="P200" s="21" t="str">
        <f>IF(VLOOKUP(A200,'DB（シナリオ）'!$A$2:$R$217,17,FALSE)="","",VLOOKUP(A200,'DB（シナリオ）'!$A$2:$R$217,17,FALSE))</f>
        <v/>
      </c>
      <c r="Q200" s="26" t="str">
        <f>IF(VLOOKUP(A200,'DB（シナリオ）'!$A$2:$R$217,18,FALSE)="","",VLOOKUP(A200,'DB（シナリオ）'!$A$2:$R$217,18,FALSE))</f>
        <v/>
      </c>
    </row>
    <row r="201" spans="1:17" ht="56.25" customHeight="1" x14ac:dyDescent="0.2">
      <c r="A201" s="21">
        <f t="shared" si="3"/>
        <v>300</v>
      </c>
      <c r="B201" s="21" t="str">
        <f>IF(VLOOKUP(A201,'DB（シナリオ）'!$A$2:$R$217,2,FALSE)="","",VLOOKUP(A201,'DB（シナリオ）'!$A$2:$R$217,2,FALSE))</f>
        <v>品質保証部</v>
      </c>
      <c r="C201" s="22" t="str">
        <f>IF(VLOOKUP(A201,'DB（シナリオ）'!$A$2:$R$217,3,FALSE)="","",VLOOKUP(A201,'DB（シナリオ）'!$A$2:$R$217,3,FALSE))</f>
        <v>顧客サポート課</v>
      </c>
      <c r="D201" s="21" t="str">
        <f>IF(VLOOKUP(A201,'DB（シナリオ）'!$A$2:$R$217,4,FALSE)="","",VLOOKUP(A201,'DB（シナリオ）'!$A$2:$R$217,4,FALSE))</f>
        <v>ｺｰﾙｾﾝﾀｰ（パート）</v>
      </c>
      <c r="E201" s="22" t="str">
        <f>IF(VLOOKUP(A201,'DB（シナリオ）'!$A$2:$R$217,5,FALSE)="","",VLOOKUP(A201,'DB（シナリオ）'!$A$2:$R$217,5,FALSE))</f>
        <v>菅野</v>
      </c>
      <c r="F201" s="22" t="str">
        <f>IF(VLOOKUP(A201,'DB（シナリオ）'!$A$2:$R$217,6,FALSE)="","",VLOOKUP(A201,'DB（シナリオ）'!$A$2:$R$217,6,FALSE))</f>
        <v>女</v>
      </c>
      <c r="G201" s="22">
        <f>IF(VLOOKUP(A201,'DB（シナリオ）'!$A$2:$R$217,7,FALSE)="","",VLOOKUP(A201,'DB（シナリオ）'!$A$2:$R$217,7,FALSE))</f>
        <v>40</v>
      </c>
      <c r="H201" s="45" t="str">
        <f>IF(VLOOKUP(A201,'DB（シナリオ）'!$A$2:$R$217,8,FALSE)="","",VLOOKUP(A201,'DB（シナリオ）'!$A$2:$R$217,8,FALSE))</f>
        <v>休暇・欠勤</v>
      </c>
      <c r="I201" s="21" t="str">
        <f>IF(VLOOKUP(A201,'DB（シナリオ）'!$A$2:$R$217,9,FALSE)="","",VLOOKUP(A201,'DB（シナリオ）'!$A$2:$R$217,9,FALSE))</f>
        <v/>
      </c>
      <c r="J201" s="22" t="str">
        <f>IF(VLOOKUP(A201,'DB（シナリオ）'!$A$2:$R$217,10,FALSE)="","",VLOOKUP(A201,'DB（シナリオ）'!$A$2:$R$217,10,FALSE))</f>
        <v>自宅におり、無事</v>
      </c>
      <c r="K201" s="21" t="str">
        <f>IF(VLOOKUP(A201,'DB（シナリオ）'!$A$2:$R$217,11,FALSE)="","",VLOOKUP(A201,'DB（シナリオ）'!$A$2:$R$217,11,FALSE))</f>
        <v>はまべ市</v>
      </c>
      <c r="L201" s="21" t="str">
        <f>IF(VLOOKUP(A201,'DB（シナリオ）'!$A$2:$R$217,12,FALSE)="","",VLOOKUP(A201,'DB（シナリオ）'!$A$2:$R$217,12,FALSE))</f>
        <v>南北線しゃち駅</v>
      </c>
      <c r="M201" s="21">
        <f>IF(VLOOKUP(A201,'DB（シナリオ）'!$A$2:$R$217,13,FALSE)="","",VLOOKUP(A201,'DB（シナリオ）'!$A$2:$R$217,13,FALSE))</f>
        <v>18</v>
      </c>
      <c r="N201" s="21" t="str">
        <f>IF(VLOOKUP(A201,'DB（シナリオ）'!$A$2:$R$217,15,FALSE)="","",VLOOKUP(A201,'DB（シナリオ）'!$A$2:$R$217,15,FALSE))</f>
        <v>夫、娘（15歳）</v>
      </c>
      <c r="O201" s="21" t="str">
        <f>IF(VLOOKUP(A201,'DB（シナリオ）'!$A$2:$R$217,16,FALSE)="","",VLOOKUP(A201,'DB（シナリオ）'!$A$2:$R$217,16,FALSE))</f>
        <v>全員無事</v>
      </c>
      <c r="P201" s="21" t="str">
        <f>IF(VLOOKUP(A201,'DB（シナリオ）'!$A$2:$R$217,17,FALSE)="","",VLOOKUP(A201,'DB（シナリオ）'!$A$2:$R$217,17,FALSE))</f>
        <v/>
      </c>
      <c r="Q201" s="26" t="str">
        <f>IF(VLOOKUP(A201,'DB（シナリオ）'!$A$2:$R$217,18,FALSE)="","",VLOOKUP(A201,'DB（シナリオ）'!$A$2:$R$217,18,FALSE))</f>
        <v/>
      </c>
    </row>
    <row r="202" spans="1:17" s="43" customFormat="1" ht="56.25" customHeight="1" x14ac:dyDescent="0.2">
      <c r="A202" s="41">
        <f t="shared" si="3"/>
        <v>301</v>
      </c>
      <c r="B202" s="42" t="str">
        <f>IF(VLOOKUP(A202,'DB（シナリオ）'!$A$2:$R$217,2,FALSE)="","",VLOOKUP(A202,'DB（シナリオ）'!$A$2:$R$217,2,FALSE))</f>
        <v>他事業所（出張者）</v>
      </c>
      <c r="C202" s="42" t="str">
        <f>IF(VLOOKUP(A202,'DB（シナリオ）'!$A$2:$R$217,3,FALSE)="","",VLOOKUP(A202,'DB（シナリオ）'!$A$2:$R$217,3,FALSE))</f>
        <v/>
      </c>
      <c r="D202" s="42" t="str">
        <f>IF(VLOOKUP(A202,'DB（シナリオ）'!$A$2:$R$217,4,FALSE)="","",VLOOKUP(A202,'DB（シナリオ）'!$A$2:$R$217,4,FALSE))</f>
        <v/>
      </c>
      <c r="E202" s="42" t="str">
        <f>IF(VLOOKUP(A202,'DB（シナリオ）'!$A$2:$R$217,5,FALSE)="","",VLOOKUP(A202,'DB（シナリオ）'!$A$2:$R$217,5,FALSE))</f>
        <v>西山</v>
      </c>
      <c r="F202" s="42" t="str">
        <f>IF(VLOOKUP(A202,'DB（シナリオ）'!$A$2:$R$217,6,FALSE)="","",VLOOKUP(A202,'DB（シナリオ）'!$A$2:$R$217,6,FALSE))</f>
        <v>男</v>
      </c>
      <c r="G202" s="42">
        <f>IF(VLOOKUP(A202,'DB（シナリオ）'!$A$2:$R$217,7,FALSE)="","",VLOOKUP(A202,'DB（シナリオ）'!$A$2:$R$217,7,FALSE))</f>
        <v>45</v>
      </c>
      <c r="H202" s="46" t="str">
        <f>IF(VLOOKUP(A202,'DB（シナリオ）'!$A$2:$R$217,8,FALSE)="","",VLOOKUP(A202,'DB（シナリオ）'!$A$2:$R$217,8,FALSE))</f>
        <v>在館</v>
      </c>
      <c r="I202" s="42" t="str">
        <f>IF(VLOOKUP(A202,'DB（シナリオ）'!$A$2:$R$217,9,FALSE)="","",VLOOKUP(A202,'DB（シナリオ）'!$A$2:$R$217,9,FALSE))</f>
        <v/>
      </c>
      <c r="J202" s="42" t="str">
        <f>IF(VLOOKUP(A202,'DB（シナリオ）'!$A$2:$R$217,10,FALSE)="","",VLOOKUP(A202,'DB（シナリオ）'!$A$2:$R$217,10,FALSE))</f>
        <v>社内におり、無事</v>
      </c>
      <c r="K202" s="42" t="str">
        <f>IF(VLOOKUP(A202,'DB（シナリオ）'!$A$2:$R$217,11,FALSE)="","",VLOOKUP(A202,'DB（シナリオ）'!$A$2:$R$217,11,FALSE))</f>
        <v>にしやま市</v>
      </c>
      <c r="L202" s="42" t="str">
        <f>IF(VLOOKUP(A202,'DB（シナリオ）'!$A$2:$R$217,12,FALSE)="","",VLOOKUP(A202,'DB（シナリオ）'!$A$2:$R$217,12,FALSE))</f>
        <v>東西線かぶと駅</v>
      </c>
      <c r="M202" s="42">
        <f>IF(VLOOKUP(A202,'DB（シナリオ）'!$A$2:$R$217,13,FALSE)="","",VLOOKUP(A202,'DB（シナリオ）'!$A$2:$R$217,13,FALSE))</f>
        <v>30</v>
      </c>
      <c r="N202" s="42" t="str">
        <f>IF(VLOOKUP(A202,'DB（シナリオ）'!$A$2:$R$217,15,FALSE)="","",VLOOKUP(A202,'DB（シナリオ）'!$A$2:$R$217,15,FALSE))</f>
        <v>妻、娘(11歳）、娘(6歳）</v>
      </c>
      <c r="O202" s="42" t="str">
        <f>IF(VLOOKUP(A202,'DB（シナリオ）'!$A$2:$R$217,16,FALSE)="","",VLOOKUP(A202,'DB（シナリオ）'!$A$2:$R$217,16,FALSE))</f>
        <v>全員無事</v>
      </c>
      <c r="P202" s="42" t="str">
        <f>IF(VLOOKUP(A202,'DB（シナリオ）'!$A$2:$R$217,17,FALSE)="","",VLOOKUP(A202,'DB（シナリオ）'!$A$2:$R$217,17,FALSE))</f>
        <v/>
      </c>
      <c r="Q202" s="42" t="str">
        <f>IF(VLOOKUP(A202,'DB（シナリオ）'!$A$2:$R$217,18,FALSE)="","",VLOOKUP(A202,'DB（シナリオ）'!$A$2:$R$217,18,FALSE))</f>
        <v/>
      </c>
    </row>
    <row r="203" spans="1:17" s="43" customFormat="1" ht="56.25" customHeight="1" x14ac:dyDescent="0.2">
      <c r="A203" s="41">
        <v>307</v>
      </c>
      <c r="B203" s="42" t="str">
        <f>IF(VLOOKUP(A203,'DB（シナリオ）'!$A$2:$R$217,2,FALSE)="","",VLOOKUP(A203,'DB（シナリオ）'!$A$2:$R$217,2,FALSE))</f>
        <v>技術部</v>
      </c>
      <c r="C203" s="42" t="str">
        <f>IF(VLOOKUP(A203,'DB（シナリオ）'!$A$2:$R$217,3,FALSE)="","",VLOOKUP(A203,'DB（シナリオ）'!$A$2:$R$217,3,FALSE))</f>
        <v>技術１課</v>
      </c>
      <c r="D203" s="42" t="str">
        <f>IF(VLOOKUP(A203,'DB（シナリオ）'!$A$2:$R$217,4,FALSE)="","",VLOOKUP(A203,'DB（シナリオ）'!$A$2:$R$217,4,FALSE))</f>
        <v>ベトナムからの実習生</v>
      </c>
      <c r="E203" s="42" t="str">
        <f>IF(VLOOKUP(A203,'DB（シナリオ）'!$A$2:$R$217,5,FALSE)="","",VLOOKUP(A203,'DB（シナリオ）'!$A$2:$R$217,5,FALSE))</f>
        <v>グエン</v>
      </c>
      <c r="F203" s="42" t="str">
        <f>IF(VLOOKUP(A203,'DB（シナリオ）'!$A$2:$R$217,6,FALSE)="","",VLOOKUP(A203,'DB（シナリオ）'!$A$2:$R$217,6,FALSE))</f>
        <v>男</v>
      </c>
      <c r="G203" s="42">
        <f>IF(VLOOKUP(A203,'DB（シナリオ）'!$A$2:$R$217,7,FALSE)="","",VLOOKUP(A203,'DB（シナリオ）'!$A$2:$R$217,7,FALSE))</f>
        <v>25</v>
      </c>
      <c r="H203" s="46" t="str">
        <f>IF(VLOOKUP(A203,'DB（シナリオ）'!$A$2:$R$217,8,FALSE)="","",VLOOKUP(A203,'DB（シナリオ）'!$A$2:$R$217,8,FALSE))</f>
        <v>在館</v>
      </c>
      <c r="I203" s="42" t="str">
        <f>IF(VLOOKUP(A203,'DB（シナリオ）'!$A$2:$R$217,9,FALSE)="","",VLOOKUP(A203,'DB（シナリオ）'!$A$2:$R$217,9,FALSE))</f>
        <v>中国人（英語OK）</v>
      </c>
      <c r="J203" s="42" t="str">
        <f>IF(VLOOKUP(A203,'DB（シナリオ）'!$A$2:$R$217,10,FALSE)="","",VLOOKUP(A203,'DB（シナリオ）'!$A$2:$R$217,10,FALSE))</f>
        <v>社内におり、無事</v>
      </c>
      <c r="K203" s="42" t="str">
        <f>IF(VLOOKUP(A203,'DB（シナリオ）'!$A$2:$R$217,11,FALSE)="","",VLOOKUP(A203,'DB（シナリオ）'!$A$2:$R$217,11,FALSE))</f>
        <v>ひがしの市</v>
      </c>
      <c r="L203" s="42" t="str">
        <f>IF(VLOOKUP(A203,'DB（シナリオ）'!$A$2:$R$217,12,FALSE)="","",VLOOKUP(A203,'DB（シナリオ）'!$A$2:$R$217,12,FALSE))</f>
        <v>南北線イチゴ駅</v>
      </c>
      <c r="M203" s="42">
        <f>IF(VLOOKUP(A203,'DB（シナリオ）'!$A$2:$R$217,13,FALSE)="","",VLOOKUP(A203,'DB（シナリオ）'!$A$2:$R$217,13,FALSE))</f>
        <v>5</v>
      </c>
      <c r="N203" s="42" t="str">
        <f>IF(VLOOKUP(A203,'DB（シナリオ）'!$A$2:$R$217,15,FALSE)="","",VLOOKUP(A203,'DB（シナリオ）'!$A$2:$R$217,15,FALSE))</f>
        <v>会社の借り上げ社宅で1人暮らし
両親と兄弟がベトナムにいる</v>
      </c>
      <c r="O203" s="42" t="str">
        <f>IF(VLOOKUP(A203,'DB（シナリオ）'!$A$2:$R$217,16,FALSE)="","",VLOOKUP(A203,'DB（シナリオ）'!$A$2:$R$217,16,FALSE))</f>
        <v/>
      </c>
      <c r="P203" s="42" t="str">
        <f>IF(VLOOKUP(A203,'DB（シナリオ）'!$A$2:$R$217,17,FALSE)="","",VLOOKUP(A203,'DB（シナリオ）'!$A$2:$R$217,17,FALSE))</f>
        <v>日本語勉強中。仕事上の日常会話は可能だが、難しい日本語は分からない</v>
      </c>
      <c r="Q203" s="42" t="str">
        <f>IF(VLOOKUP(A203,'DB（シナリオ）'!$A$2:$R$217,18,FALSE)="","",VLOOKUP(A203,'DB（シナリオ）'!$A$2:$R$217,18,FALSE))</f>
        <v/>
      </c>
    </row>
    <row r="204" spans="1:17" s="43" customFormat="1" ht="56.25" customHeight="1" x14ac:dyDescent="0.2">
      <c r="A204" s="41">
        <v>314</v>
      </c>
      <c r="B204" s="42" t="str">
        <f>IF(VLOOKUP(A204,'DB（シナリオ）'!$A$2:$R$217,2,FALSE)="","",VLOOKUP(A204,'DB（シナリオ）'!$A$2:$R$217,2,FALSE))</f>
        <v>来客</v>
      </c>
      <c r="C204" s="42" t="str">
        <f>IF(VLOOKUP(A204,'DB（シナリオ）'!$A$2:$R$217,3,FALSE)="","",VLOOKUP(A204,'DB（シナリオ）'!$A$2:$R$217,3,FALSE))</f>
        <v/>
      </c>
      <c r="D204" s="42" t="str">
        <f>IF(VLOOKUP(A204,'DB（シナリオ）'!$A$2:$R$217,4,FALSE)="","",VLOOKUP(A204,'DB（シナリオ）'!$A$2:$R$217,4,FALSE))</f>
        <v>メンテナンス業者</v>
      </c>
      <c r="E204" s="42" t="str">
        <f>IF(VLOOKUP(A204,'DB（シナリオ）'!$A$2:$R$217,5,FALSE)="","",VLOOKUP(A204,'DB（シナリオ）'!$A$2:$R$217,5,FALSE))</f>
        <v>鎌田</v>
      </c>
      <c r="F204" s="42" t="str">
        <f>IF(VLOOKUP(A204,'DB（シナリオ）'!$A$2:$R$217,6,FALSE)="","",VLOOKUP(A204,'DB（シナリオ）'!$A$2:$R$217,6,FALSE))</f>
        <v>男</v>
      </c>
      <c r="G204" s="42">
        <f>IF(VLOOKUP(A204,'DB（シナリオ）'!$A$2:$R$217,7,FALSE)="","",VLOOKUP(A204,'DB（シナリオ）'!$A$2:$R$217,7,FALSE))</f>
        <v>55</v>
      </c>
      <c r="H204" s="46" t="str">
        <f>IF(VLOOKUP(A204,'DB（シナリオ）'!$A$2:$R$217,8,FALSE)="","",VLOOKUP(A204,'DB（シナリオ）'!$A$2:$R$217,8,FALSE))</f>
        <v>在館</v>
      </c>
      <c r="I204" s="42" t="str">
        <f>IF(VLOOKUP(A204,'DB（シナリオ）'!$A$2:$R$217,9,FALSE)="","",VLOOKUP(A204,'DB（シナリオ）'!$A$2:$R$217,9,FALSE))</f>
        <v/>
      </c>
      <c r="J204" s="42" t="str">
        <f>IF(VLOOKUP(A204,'DB（シナリオ）'!$A$2:$R$217,10,FALSE)="","",VLOOKUP(A204,'DB（シナリオ）'!$A$2:$R$217,10,FALSE))</f>
        <v>社内におり、無事</v>
      </c>
      <c r="K204" s="42" t="str">
        <f>IF(VLOOKUP(A204,'DB（シナリオ）'!$A$2:$R$217,11,FALSE)="","",VLOOKUP(A204,'DB（シナリオ）'!$A$2:$R$217,11,FALSE))</f>
        <v>はまべ市</v>
      </c>
      <c r="L204" s="42" t="str">
        <f>IF(VLOOKUP(A204,'DB（シナリオ）'!$A$2:$R$217,12,FALSE)="","",VLOOKUP(A204,'DB（シナリオ）'!$A$2:$R$217,12,FALSE))</f>
        <v>東西線ばった駅</v>
      </c>
      <c r="M204" s="42">
        <f>IF(VLOOKUP(A204,'DB（シナリオ）'!$A$2:$R$217,13,FALSE)="","",VLOOKUP(A204,'DB（シナリオ）'!$A$2:$R$217,13,FALSE))</f>
        <v>25</v>
      </c>
      <c r="N204" s="42" t="str">
        <f>IF(VLOOKUP(A204,'DB（シナリオ）'!$A$2:$R$217,15,FALSE)="","",VLOOKUP(A204,'DB（シナリオ）'!$A$2:$R$217,15,FALSE))</f>
        <v/>
      </c>
      <c r="O204" s="42" t="str">
        <f>IF(VLOOKUP(A204,'DB（シナリオ）'!$A$2:$R$217,16,FALSE)="","",VLOOKUP(A204,'DB（シナリオ）'!$A$2:$R$217,16,FALSE))</f>
        <v/>
      </c>
      <c r="P204" s="42" t="str">
        <f>IF(VLOOKUP(A204,'DB（シナリオ）'!$A$2:$R$217,17,FALSE)="","",VLOOKUP(A204,'DB（シナリオ）'!$A$2:$R$217,17,FALSE))</f>
        <v>ペースメーカーを入れている。</v>
      </c>
      <c r="Q204" s="42" t="str">
        <f>IF(VLOOKUP(A204,'DB（シナリオ）'!$A$2:$R$217,18,FALSE)="","",VLOOKUP(A204,'DB（シナリオ）'!$A$2:$R$217,18,FALSE))</f>
        <v/>
      </c>
    </row>
    <row r="205" spans="1:17" ht="33.6" customHeight="1" x14ac:dyDescent="0.2">
      <c r="H205" s="47">
        <f>COUNTIF($H$2:$H$204,"在宅勤務中")</f>
        <v>152</v>
      </c>
      <c r="I205" s="20" t="s">
        <v>1688</v>
      </c>
    </row>
    <row r="206" spans="1:17" ht="33.6" customHeight="1" x14ac:dyDescent="0.2">
      <c r="H206" s="47">
        <f>COUNTIF($H$2:$H$204,"在館")</f>
        <v>41</v>
      </c>
      <c r="I206" s="20" t="s">
        <v>1698</v>
      </c>
      <c r="J206" s="20" t="s">
        <v>1704</v>
      </c>
    </row>
    <row r="207" spans="1:17" ht="33.6" customHeight="1" x14ac:dyDescent="0.2">
      <c r="H207" s="47">
        <f>COUNTIF($H$2:$H$204,"外出中")</f>
        <v>3</v>
      </c>
      <c r="I207" s="20" t="s">
        <v>1699</v>
      </c>
    </row>
    <row r="208" spans="1:17" ht="33.6" customHeight="1" x14ac:dyDescent="0.2">
      <c r="H208" s="47">
        <f>COUNTIF($H$2:$H$204,"休暇・欠勤")</f>
        <v>7</v>
      </c>
      <c r="I208" s="20" t="s">
        <v>1700</v>
      </c>
    </row>
    <row r="209" spans="8:10" ht="33.6" customHeight="1" x14ac:dyDescent="0.2">
      <c r="H209" s="47">
        <f>SUM(H205:H208)</f>
        <v>203</v>
      </c>
      <c r="I209" s="48">
        <f>(H206+H207)/H209</f>
        <v>0.21674876847290642</v>
      </c>
      <c r="J209" s="20" t="s">
        <v>1701</v>
      </c>
    </row>
    <row r="210" spans="8:10" ht="56.25" customHeight="1" x14ac:dyDescent="0.2">
      <c r="I210" s="48">
        <f>H206/H209</f>
        <v>0.2019704433497537</v>
      </c>
      <c r="J210" s="20" t="s">
        <v>1698</v>
      </c>
    </row>
  </sheetData>
  <autoFilter ref="A1:Q204"/>
  <phoneticPr fontId="1"/>
  <pageMargins left="0.43307086614173229" right="0.23622047244094491" top="0.74803149606299213" bottom="0.74803149606299213" header="0.31496062992125984" footer="0.31496062992125984"/>
  <pageSetup paperSize="9" scale="57" fitToHeight="0" orientation="landscape" r:id="rId1"/>
  <headerFooter scaleWithDoc="0">
    <oddHeader>&amp;L&amp;"-,太字"&amp;10&amp;A</oddHeader>
    <oddFooter>&amp;R&amp;P/&amp;N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727E02BE-099E-4982-A73C-5DC502A022D7}">
            <xm:f>INDEX($A:$Q,ROW(),8)='DB（シナリオ）'!$Y$2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14" id="{5E3A4AC8-7093-4B18-84EA-C22A3E1AC33C}">
            <xm:f>INDEX($A:$Q,ROW(),8)='DB（シナリオ）'!$Y$4</xm:f>
            <x14:dxf>
              <fill>
                <patternFill>
                  <bgColor theme="0" tint="-0.14996795556505021"/>
                </patternFill>
              </fill>
            </x14:dxf>
          </x14:cfRule>
          <x14:cfRule type="expression" priority="15" id="{A7B940C5-3CDE-4FCB-B0E7-AAB69DEC5E8D}">
            <xm:f>INDEX($A:$Q,ROW(),8)='DB（シナリオ）'!$Y$5</xm:f>
            <x14:dxf>
              <fill>
                <patternFill>
                  <bgColor theme="0" tint="-0.14996795556505021"/>
                </patternFill>
              </fill>
            </x14:dxf>
          </x14:cfRule>
          <xm:sqref>A2:Q201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34"/>
  <sheetViews>
    <sheetView view="pageBreakPreview" zoomScale="55" zoomScaleNormal="70" zoomScaleSheetLayoutView="55" workbookViewId="0">
      <pane xSplit="2" ySplit="1" topLeftCell="C24" activePane="bottomRight" state="frozen"/>
      <selection pane="topRight" activeCell="E1" sqref="E1"/>
      <selection pane="bottomLeft" activeCell="A2" sqref="A2"/>
      <selection pane="bottomRight" activeCell="I29" sqref="I29"/>
    </sheetView>
  </sheetViews>
  <sheetFormatPr defaultColWidth="9" defaultRowHeight="93.45" customHeight="1" x14ac:dyDescent="0.2"/>
  <cols>
    <col min="1" max="1" width="10.88671875" style="39" customWidth="1"/>
    <col min="2" max="2" width="18.77734375" style="39" customWidth="1"/>
    <col min="3" max="3" width="10.109375" style="39" customWidth="1"/>
    <col min="4" max="5" width="5.6640625" style="33" customWidth="1"/>
    <col min="6" max="6" width="15.77734375" style="39" customWidth="1"/>
    <col min="7" max="7" width="19.6640625" style="39" customWidth="1"/>
    <col min="8" max="8" width="12.109375" style="33" customWidth="1"/>
    <col min="9" max="9" width="20.88671875" style="39" customWidth="1"/>
    <col min="10" max="12" width="27.6640625" style="39" customWidth="1"/>
    <col min="13" max="16384" width="9" style="39"/>
  </cols>
  <sheetData>
    <row r="1" spans="1:12" s="33" customFormat="1" ht="93.45" customHeight="1" x14ac:dyDescent="0.2">
      <c r="A1" s="32" t="s">
        <v>1257</v>
      </c>
      <c r="B1" s="32" t="s">
        <v>1263</v>
      </c>
      <c r="C1" s="32" t="s">
        <v>0</v>
      </c>
      <c r="D1" s="32" t="s">
        <v>1</v>
      </c>
      <c r="E1" s="32" t="s">
        <v>2</v>
      </c>
      <c r="F1" s="32" t="s">
        <v>1291</v>
      </c>
      <c r="G1" s="32" t="s">
        <v>1293</v>
      </c>
      <c r="H1" s="31" t="s">
        <v>1388</v>
      </c>
      <c r="I1" s="32" t="s">
        <v>1283</v>
      </c>
      <c r="J1" s="32" t="s">
        <v>1389</v>
      </c>
      <c r="K1" s="32" t="s">
        <v>1288</v>
      </c>
      <c r="L1" s="32" t="s">
        <v>1284</v>
      </c>
    </row>
    <row r="2" spans="1:12" ht="93.45" customHeight="1" x14ac:dyDescent="0.2">
      <c r="A2" s="34">
        <v>111</v>
      </c>
      <c r="B2" s="35" t="s">
        <v>1594</v>
      </c>
      <c r="C2" s="35" t="s">
        <v>68</v>
      </c>
      <c r="D2" s="36" t="s">
        <v>1593</v>
      </c>
      <c r="E2" s="36">
        <v>35</v>
      </c>
      <c r="F2" s="37" t="s">
        <v>1590</v>
      </c>
      <c r="G2" s="37" t="s">
        <v>1597</v>
      </c>
      <c r="H2" s="38">
        <v>5</v>
      </c>
      <c r="I2" s="37" t="s">
        <v>1603</v>
      </c>
      <c r="J2" s="37" t="s">
        <v>1604</v>
      </c>
      <c r="K2" s="37" t="s">
        <v>1588</v>
      </c>
      <c r="L2" s="37" t="s">
        <v>1588</v>
      </c>
    </row>
    <row r="3" spans="1:12" ht="93.45" customHeight="1" x14ac:dyDescent="0.2">
      <c r="A3" s="34">
        <v>112</v>
      </c>
      <c r="B3" s="35" t="s">
        <v>1594</v>
      </c>
      <c r="C3" s="35" t="s">
        <v>74</v>
      </c>
      <c r="D3" s="36" t="s">
        <v>1589</v>
      </c>
      <c r="E3" s="36">
        <v>39</v>
      </c>
      <c r="F3" s="37" t="s">
        <v>1590</v>
      </c>
      <c r="G3" s="37" t="s">
        <v>1595</v>
      </c>
      <c r="H3" s="38">
        <v>22</v>
      </c>
      <c r="I3" s="37" t="s">
        <v>1605</v>
      </c>
      <c r="J3" s="37" t="s">
        <v>1592</v>
      </c>
      <c r="K3" s="37" t="s">
        <v>1588</v>
      </c>
      <c r="L3" s="37" t="s">
        <v>1588</v>
      </c>
    </row>
    <row r="4" spans="1:12" ht="93.45" customHeight="1" x14ac:dyDescent="0.2">
      <c r="A4" s="34">
        <v>113</v>
      </c>
      <c r="B4" s="35" t="s">
        <v>1594</v>
      </c>
      <c r="C4" s="35" t="s">
        <v>79</v>
      </c>
      <c r="D4" s="36" t="s">
        <v>1593</v>
      </c>
      <c r="E4" s="36">
        <v>26</v>
      </c>
      <c r="F4" s="37" t="s">
        <v>1590</v>
      </c>
      <c r="G4" s="37" t="s">
        <v>1606</v>
      </c>
      <c r="H4" s="38">
        <v>5</v>
      </c>
      <c r="I4" s="37" t="s">
        <v>1602</v>
      </c>
      <c r="J4" s="37" t="s">
        <v>1588</v>
      </c>
      <c r="K4" s="37" t="s">
        <v>1588</v>
      </c>
      <c r="L4" s="37" t="s">
        <v>1588</v>
      </c>
    </row>
    <row r="5" spans="1:12" ht="93.45" customHeight="1" x14ac:dyDescent="0.2">
      <c r="A5" s="34">
        <v>163</v>
      </c>
      <c r="B5" s="35" t="s">
        <v>1615</v>
      </c>
      <c r="C5" s="35" t="s">
        <v>264</v>
      </c>
      <c r="D5" s="36" t="s">
        <v>1593</v>
      </c>
      <c r="E5" s="36">
        <v>24</v>
      </c>
      <c r="F5" s="37" t="s">
        <v>1590</v>
      </c>
      <c r="G5" s="37" t="s">
        <v>1601</v>
      </c>
      <c r="H5" s="38">
        <v>8</v>
      </c>
      <c r="I5" s="37" t="s">
        <v>1622</v>
      </c>
      <c r="J5" s="37" t="s">
        <v>1608</v>
      </c>
      <c r="K5" s="37" t="s">
        <v>1623</v>
      </c>
      <c r="L5" s="37" t="s">
        <v>1588</v>
      </c>
    </row>
    <row r="6" spans="1:12" ht="93.45" customHeight="1" x14ac:dyDescent="0.2">
      <c r="A6" s="34">
        <v>181</v>
      </c>
      <c r="B6" s="35" t="s">
        <v>1624</v>
      </c>
      <c r="C6" s="35" t="s">
        <v>330</v>
      </c>
      <c r="D6" s="36" t="s">
        <v>1593</v>
      </c>
      <c r="E6" s="36">
        <v>29</v>
      </c>
      <c r="F6" s="37" t="s">
        <v>1610</v>
      </c>
      <c r="G6" s="37" t="s">
        <v>1611</v>
      </c>
      <c r="H6" s="38">
        <v>30</v>
      </c>
      <c r="I6" s="37" t="s">
        <v>1626</v>
      </c>
      <c r="J6" s="37" t="s">
        <v>1627</v>
      </c>
      <c r="K6" s="37" t="s">
        <v>1588</v>
      </c>
      <c r="L6" s="37" t="s">
        <v>1588</v>
      </c>
    </row>
    <row r="7" spans="1:12" ht="93.45" customHeight="1" x14ac:dyDescent="0.2">
      <c r="A7" s="34">
        <v>183</v>
      </c>
      <c r="B7" s="35" t="s">
        <v>1624</v>
      </c>
      <c r="C7" s="35" t="s">
        <v>333</v>
      </c>
      <c r="D7" s="36" t="s">
        <v>1589</v>
      </c>
      <c r="E7" s="36">
        <v>31</v>
      </c>
      <c r="F7" s="37" t="s">
        <v>1590</v>
      </c>
      <c r="G7" s="37" t="s">
        <v>1597</v>
      </c>
      <c r="H7" s="38">
        <v>5</v>
      </c>
      <c r="I7" s="37" t="s">
        <v>1625</v>
      </c>
      <c r="J7" s="37" t="s">
        <v>1628</v>
      </c>
      <c r="K7" s="37" t="s">
        <v>1588</v>
      </c>
      <c r="L7" s="37" t="s">
        <v>1588</v>
      </c>
    </row>
    <row r="8" spans="1:12" ht="93.45" customHeight="1" x14ac:dyDescent="0.2">
      <c r="A8" s="34">
        <v>233</v>
      </c>
      <c r="B8" s="35" t="s">
        <v>1639</v>
      </c>
      <c r="C8" s="35" t="s">
        <v>515</v>
      </c>
      <c r="D8" s="36" t="s">
        <v>1589</v>
      </c>
      <c r="E8" s="36">
        <v>40</v>
      </c>
      <c r="F8" s="37" t="s">
        <v>1610</v>
      </c>
      <c r="G8" s="37" t="s">
        <v>1591</v>
      </c>
      <c r="H8" s="38">
        <v>15</v>
      </c>
      <c r="I8" s="37" t="s">
        <v>1645</v>
      </c>
      <c r="J8" s="37" t="s">
        <v>1646</v>
      </c>
      <c r="K8" s="37" t="s">
        <v>1588</v>
      </c>
      <c r="L8" s="37" t="s">
        <v>1588</v>
      </c>
    </row>
    <row r="9" spans="1:12" ht="93.45" customHeight="1" x14ac:dyDescent="0.2">
      <c r="A9" s="34">
        <v>110</v>
      </c>
      <c r="B9" s="35" t="s">
        <v>1594</v>
      </c>
      <c r="C9" s="35" t="s">
        <v>65</v>
      </c>
      <c r="D9" s="36" t="s">
        <v>1589</v>
      </c>
      <c r="E9" s="36">
        <v>39</v>
      </c>
      <c r="F9" s="37" t="s">
        <v>1590</v>
      </c>
      <c r="G9" s="37" t="s">
        <v>1601</v>
      </c>
      <c r="H9" s="38">
        <v>8</v>
      </c>
      <c r="I9" s="37" t="s">
        <v>1602</v>
      </c>
      <c r="J9" s="37" t="s">
        <v>1588</v>
      </c>
      <c r="K9" s="37" t="s">
        <v>1588</v>
      </c>
      <c r="L9" s="37" t="s">
        <v>1588</v>
      </c>
    </row>
    <row r="10" spans="1:12" ht="93.45" customHeight="1" x14ac:dyDescent="0.2">
      <c r="A10" s="34">
        <v>149</v>
      </c>
      <c r="B10" s="35" t="s">
        <v>1615</v>
      </c>
      <c r="C10" s="35" t="s">
        <v>205</v>
      </c>
      <c r="D10" s="36" t="s">
        <v>1589</v>
      </c>
      <c r="E10" s="36">
        <v>44</v>
      </c>
      <c r="F10" s="37" t="s">
        <v>1598</v>
      </c>
      <c r="G10" s="37" t="s">
        <v>1618</v>
      </c>
      <c r="H10" s="38">
        <v>20</v>
      </c>
      <c r="I10" s="37" t="s">
        <v>1619</v>
      </c>
      <c r="J10" s="37" t="s">
        <v>1620</v>
      </c>
      <c r="K10" s="37" t="s">
        <v>1588</v>
      </c>
      <c r="L10" s="37" t="s">
        <v>1621</v>
      </c>
    </row>
    <row r="11" spans="1:12" ht="93.45" customHeight="1" x14ac:dyDescent="0.2">
      <c r="A11" s="34">
        <v>268</v>
      </c>
      <c r="B11" s="35" t="s">
        <v>1653</v>
      </c>
      <c r="C11" s="35" t="s">
        <v>1658</v>
      </c>
      <c r="D11" s="36" t="s">
        <v>1589</v>
      </c>
      <c r="E11" s="36">
        <v>48</v>
      </c>
      <c r="F11" s="37" t="s">
        <v>1598</v>
      </c>
      <c r="G11" s="37" t="s">
        <v>1614</v>
      </c>
      <c r="H11" s="38">
        <v>15</v>
      </c>
      <c r="I11" s="37" t="s">
        <v>1659</v>
      </c>
      <c r="J11" s="37" t="s">
        <v>1660</v>
      </c>
      <c r="K11" s="37" t="s">
        <v>1588</v>
      </c>
      <c r="L11" s="37" t="s">
        <v>1588</v>
      </c>
    </row>
    <row r="12" spans="1:12" ht="93.45" customHeight="1" x14ac:dyDescent="0.2">
      <c r="A12" s="34">
        <v>219</v>
      </c>
      <c r="B12" s="35" t="s">
        <v>1639</v>
      </c>
      <c r="C12" s="35" t="s">
        <v>460</v>
      </c>
      <c r="D12" s="36" t="s">
        <v>1589</v>
      </c>
      <c r="E12" s="36">
        <v>47</v>
      </c>
      <c r="F12" s="37" t="s">
        <v>1598</v>
      </c>
      <c r="G12" s="37" t="s">
        <v>1599</v>
      </c>
      <c r="H12" s="38">
        <v>25</v>
      </c>
      <c r="I12" s="37" t="s">
        <v>1642</v>
      </c>
      <c r="J12" s="37" t="s">
        <v>1588</v>
      </c>
      <c r="K12" s="37" t="s">
        <v>1588</v>
      </c>
      <c r="L12" s="37" t="s">
        <v>1588</v>
      </c>
    </row>
    <row r="13" spans="1:12" ht="93.45" customHeight="1" x14ac:dyDescent="0.2">
      <c r="A13" s="34">
        <v>187</v>
      </c>
      <c r="B13" s="35" t="s">
        <v>1624</v>
      </c>
      <c r="C13" s="35" t="s">
        <v>340</v>
      </c>
      <c r="D13" s="36" t="s">
        <v>1593</v>
      </c>
      <c r="E13" s="36">
        <v>24</v>
      </c>
      <c r="F13" s="37" t="s">
        <v>1590</v>
      </c>
      <c r="G13" s="37" t="s">
        <v>1596</v>
      </c>
      <c r="H13" s="38">
        <v>15</v>
      </c>
      <c r="I13" s="37" t="s">
        <v>1629</v>
      </c>
      <c r="J13" s="37" t="s">
        <v>1588</v>
      </c>
      <c r="K13" s="37" t="s">
        <v>1588</v>
      </c>
      <c r="L13" s="37" t="s">
        <v>1588</v>
      </c>
    </row>
    <row r="14" spans="1:12" ht="93.45" customHeight="1" x14ac:dyDescent="0.2">
      <c r="A14" s="34">
        <v>267</v>
      </c>
      <c r="B14" s="35" t="s">
        <v>1653</v>
      </c>
      <c r="C14" s="35" t="s">
        <v>1654</v>
      </c>
      <c r="D14" s="36" t="s">
        <v>1589</v>
      </c>
      <c r="E14" s="36">
        <v>50</v>
      </c>
      <c r="F14" s="37" t="s">
        <v>1610</v>
      </c>
      <c r="G14" s="37" t="s">
        <v>1611</v>
      </c>
      <c r="H14" s="38">
        <v>30</v>
      </c>
      <c r="I14" s="37" t="s">
        <v>1655</v>
      </c>
      <c r="J14" s="37" t="s">
        <v>1656</v>
      </c>
      <c r="K14" s="37" t="s">
        <v>1588</v>
      </c>
      <c r="L14" s="37" t="s">
        <v>1657</v>
      </c>
    </row>
    <row r="15" spans="1:12" ht="93.45" customHeight="1" x14ac:dyDescent="0.2">
      <c r="A15" s="34">
        <v>256</v>
      </c>
      <c r="B15" s="35" t="s">
        <v>1649</v>
      </c>
      <c r="C15" s="35" t="s">
        <v>603</v>
      </c>
      <c r="D15" s="36" t="s">
        <v>1593</v>
      </c>
      <c r="E15" s="36">
        <v>28</v>
      </c>
      <c r="F15" s="37" t="s">
        <v>1598</v>
      </c>
      <c r="G15" s="37" t="s">
        <v>1599</v>
      </c>
      <c r="H15" s="38">
        <v>25</v>
      </c>
      <c r="I15" s="37" t="s">
        <v>1602</v>
      </c>
      <c r="J15" s="37" t="s">
        <v>1588</v>
      </c>
      <c r="K15" s="37" t="s">
        <v>1588</v>
      </c>
      <c r="L15" s="37" t="s">
        <v>1588</v>
      </c>
    </row>
    <row r="16" spans="1:12" ht="93.45" customHeight="1" x14ac:dyDescent="0.2">
      <c r="A16" s="34">
        <v>196</v>
      </c>
      <c r="B16" s="35" t="s">
        <v>1630</v>
      </c>
      <c r="C16" s="35" t="s">
        <v>378</v>
      </c>
      <c r="D16" s="36" t="s">
        <v>1589</v>
      </c>
      <c r="E16" s="36">
        <v>35</v>
      </c>
      <c r="F16" s="37" t="s">
        <v>1598</v>
      </c>
      <c r="G16" s="37" t="s">
        <v>1614</v>
      </c>
      <c r="H16" s="38">
        <v>15</v>
      </c>
      <c r="I16" s="37" t="s">
        <v>1636</v>
      </c>
      <c r="J16" s="37" t="s">
        <v>1637</v>
      </c>
      <c r="K16" s="37" t="s">
        <v>1588</v>
      </c>
      <c r="L16" s="37" t="s">
        <v>1588</v>
      </c>
    </row>
    <row r="17" spans="1:13" ht="93.45" customHeight="1" x14ac:dyDescent="0.2">
      <c r="A17" s="34">
        <v>290</v>
      </c>
      <c r="B17" s="35" t="s">
        <v>1661</v>
      </c>
      <c r="C17" s="35" t="s">
        <v>699</v>
      </c>
      <c r="D17" s="36" t="s">
        <v>1593</v>
      </c>
      <c r="E17" s="36">
        <v>35</v>
      </c>
      <c r="F17" s="37" t="s">
        <v>1610</v>
      </c>
      <c r="G17" s="37" t="s">
        <v>1638</v>
      </c>
      <c r="H17" s="38">
        <v>20</v>
      </c>
      <c r="I17" s="37" t="s">
        <v>1665</v>
      </c>
      <c r="J17" s="37" t="s">
        <v>1666</v>
      </c>
      <c r="K17" s="37" t="s">
        <v>1588</v>
      </c>
      <c r="L17" s="37" t="s">
        <v>1588</v>
      </c>
    </row>
    <row r="18" spans="1:13" ht="93.45" customHeight="1" x14ac:dyDescent="0.2">
      <c r="A18" s="34">
        <v>145</v>
      </c>
      <c r="B18" s="35" t="s">
        <v>1615</v>
      </c>
      <c r="C18" s="35" t="s">
        <v>184</v>
      </c>
      <c r="D18" s="36" t="s">
        <v>1589</v>
      </c>
      <c r="E18" s="36">
        <v>52</v>
      </c>
      <c r="F18" s="37" t="s">
        <v>1610</v>
      </c>
      <c r="G18" s="37" t="s">
        <v>1611</v>
      </c>
      <c r="H18" s="38">
        <v>30</v>
      </c>
      <c r="I18" s="37" t="s">
        <v>1616</v>
      </c>
      <c r="J18" s="37" t="s">
        <v>1592</v>
      </c>
      <c r="K18" s="37" t="s">
        <v>1588</v>
      </c>
      <c r="L18" s="37" t="s">
        <v>1617</v>
      </c>
    </row>
    <row r="19" spans="1:13" ht="93.45" customHeight="1" x14ac:dyDescent="0.2">
      <c r="A19" s="34">
        <v>194</v>
      </c>
      <c r="B19" s="35" t="s">
        <v>1630</v>
      </c>
      <c r="C19" s="35" t="s">
        <v>365</v>
      </c>
      <c r="D19" s="36" t="s">
        <v>1589</v>
      </c>
      <c r="E19" s="36">
        <v>50</v>
      </c>
      <c r="F19" s="37" t="s">
        <v>1598</v>
      </c>
      <c r="G19" s="37" t="s">
        <v>1599</v>
      </c>
      <c r="H19" s="38">
        <v>25</v>
      </c>
      <c r="I19" s="37" t="s">
        <v>1631</v>
      </c>
      <c r="J19" s="37" t="s">
        <v>1632</v>
      </c>
      <c r="K19" s="37" t="s">
        <v>1588</v>
      </c>
      <c r="L19" s="37" t="s">
        <v>1633</v>
      </c>
    </row>
    <row r="20" spans="1:13" ht="93.45" customHeight="1" x14ac:dyDescent="0.2">
      <c r="A20" s="34">
        <v>237</v>
      </c>
      <c r="B20" s="35" t="s">
        <v>1639</v>
      </c>
      <c r="C20" s="35" t="s">
        <v>527</v>
      </c>
      <c r="D20" s="36" t="s">
        <v>1593</v>
      </c>
      <c r="E20" s="36">
        <v>38</v>
      </c>
      <c r="F20" s="37" t="s">
        <v>1598</v>
      </c>
      <c r="G20" s="37" t="s">
        <v>1618</v>
      </c>
      <c r="H20" s="38">
        <v>20</v>
      </c>
      <c r="I20" s="37" t="s">
        <v>1613</v>
      </c>
      <c r="J20" s="37" t="s">
        <v>1647</v>
      </c>
      <c r="K20" s="37" t="s">
        <v>1588</v>
      </c>
      <c r="L20" s="37" t="s">
        <v>1648</v>
      </c>
    </row>
    <row r="21" spans="1:13" ht="93.45" customHeight="1" x14ac:dyDescent="0.2">
      <c r="A21" s="34">
        <v>196</v>
      </c>
      <c r="B21" s="35" t="s">
        <v>1630</v>
      </c>
      <c r="C21" s="35" t="s">
        <v>369</v>
      </c>
      <c r="D21" s="36" t="s">
        <v>1589</v>
      </c>
      <c r="E21" s="36">
        <v>40</v>
      </c>
      <c r="F21" s="37" t="s">
        <v>1610</v>
      </c>
      <c r="G21" s="37" t="s">
        <v>1611</v>
      </c>
      <c r="H21" s="38">
        <v>30</v>
      </c>
      <c r="I21" s="37" t="s">
        <v>1635</v>
      </c>
      <c r="J21" s="37" t="s">
        <v>1592</v>
      </c>
      <c r="K21" s="37" t="s">
        <v>1588</v>
      </c>
      <c r="L21" s="37" t="s">
        <v>1588</v>
      </c>
    </row>
    <row r="22" spans="1:13" ht="93.45" customHeight="1" x14ac:dyDescent="0.2">
      <c r="A22" s="34">
        <v>195</v>
      </c>
      <c r="B22" s="35" t="s">
        <v>1630</v>
      </c>
      <c r="C22" s="35" t="s">
        <v>367</v>
      </c>
      <c r="D22" s="36" t="s">
        <v>1589</v>
      </c>
      <c r="E22" s="36">
        <v>49</v>
      </c>
      <c r="F22" s="37" t="s">
        <v>1590</v>
      </c>
      <c r="G22" s="37" t="s">
        <v>1601</v>
      </c>
      <c r="H22" s="38">
        <v>8</v>
      </c>
      <c r="I22" s="37" t="s">
        <v>1634</v>
      </c>
      <c r="J22" s="37" t="s">
        <v>1592</v>
      </c>
      <c r="K22" s="37" t="s">
        <v>1588</v>
      </c>
      <c r="L22" s="37" t="s">
        <v>1588</v>
      </c>
    </row>
    <row r="23" spans="1:13" ht="93.45" customHeight="1" x14ac:dyDescent="0.2">
      <c r="A23" s="34">
        <v>260</v>
      </c>
      <c r="B23" s="35" t="s">
        <v>1649</v>
      </c>
      <c r="C23" s="35" t="s">
        <v>1651</v>
      </c>
      <c r="D23" s="36" t="s">
        <v>1593</v>
      </c>
      <c r="E23" s="36">
        <v>38</v>
      </c>
      <c r="F23" s="37" t="s">
        <v>1610</v>
      </c>
      <c r="G23" s="37" t="s">
        <v>1611</v>
      </c>
      <c r="H23" s="38">
        <v>30</v>
      </c>
      <c r="I23" s="37" t="s">
        <v>1652</v>
      </c>
      <c r="J23" s="37" t="s">
        <v>1592</v>
      </c>
      <c r="K23" s="37" t="s">
        <v>1588</v>
      </c>
      <c r="L23" s="37" t="s">
        <v>1588</v>
      </c>
    </row>
    <row r="24" spans="1:13" ht="122.4" customHeight="1" x14ac:dyDescent="0.2">
      <c r="A24" s="34">
        <v>218</v>
      </c>
      <c r="B24" s="35" t="s">
        <v>1639</v>
      </c>
      <c r="C24" s="35" t="s">
        <v>458</v>
      </c>
      <c r="D24" s="36" t="s">
        <v>1589</v>
      </c>
      <c r="E24" s="36">
        <v>56</v>
      </c>
      <c r="F24" s="37" t="s">
        <v>1590</v>
      </c>
      <c r="G24" s="37" t="s">
        <v>1595</v>
      </c>
      <c r="H24" s="38">
        <v>22</v>
      </c>
      <c r="I24" s="37" t="s">
        <v>1640</v>
      </c>
      <c r="J24" s="37" t="s">
        <v>1592</v>
      </c>
      <c r="K24" s="37" t="s">
        <v>1588</v>
      </c>
      <c r="L24" s="37" t="s">
        <v>1641</v>
      </c>
    </row>
    <row r="25" spans="1:13" ht="119.4" customHeight="1" x14ac:dyDescent="0.2">
      <c r="A25" s="34">
        <v>226</v>
      </c>
      <c r="B25" s="35" t="s">
        <v>1639</v>
      </c>
      <c r="C25" s="35" t="s">
        <v>486</v>
      </c>
      <c r="D25" s="36" t="s">
        <v>1589</v>
      </c>
      <c r="E25" s="36">
        <v>52</v>
      </c>
      <c r="F25" s="37" t="s">
        <v>1610</v>
      </c>
      <c r="G25" s="37" t="s">
        <v>1611</v>
      </c>
      <c r="H25" s="38">
        <v>30</v>
      </c>
      <c r="I25" s="37" t="s">
        <v>1643</v>
      </c>
      <c r="J25" s="37" t="s">
        <v>1592</v>
      </c>
      <c r="K25" s="37" t="s">
        <v>1588</v>
      </c>
      <c r="L25" s="37" t="s">
        <v>1644</v>
      </c>
    </row>
    <row r="26" spans="1:13" ht="126.6" customHeight="1" x14ac:dyDescent="0.2">
      <c r="A26" s="34">
        <v>258</v>
      </c>
      <c r="B26" s="35" t="s">
        <v>1649</v>
      </c>
      <c r="C26" s="35" t="s">
        <v>608</v>
      </c>
      <c r="D26" s="36" t="s">
        <v>1589</v>
      </c>
      <c r="E26" s="36">
        <v>65</v>
      </c>
      <c r="F26" s="37" t="s">
        <v>1590</v>
      </c>
      <c r="G26" s="37" t="s">
        <v>1609</v>
      </c>
      <c r="H26" s="38">
        <v>7</v>
      </c>
      <c r="I26" s="37" t="s">
        <v>1612</v>
      </c>
      <c r="J26" s="37" t="s">
        <v>1608</v>
      </c>
      <c r="K26" s="37" t="s">
        <v>1650</v>
      </c>
      <c r="L26" s="37" t="s">
        <v>1588</v>
      </c>
    </row>
    <row r="27" spans="1:13" ht="93.45" customHeight="1" x14ac:dyDescent="0.2">
      <c r="A27" s="34">
        <v>274</v>
      </c>
      <c r="B27" s="35" t="s">
        <v>1661</v>
      </c>
      <c r="C27" s="35" t="s">
        <v>631</v>
      </c>
      <c r="D27" s="36" t="s">
        <v>1589</v>
      </c>
      <c r="E27" s="36">
        <v>34</v>
      </c>
      <c r="F27" s="37" t="s">
        <v>1598</v>
      </c>
      <c r="G27" s="37" t="s">
        <v>1618</v>
      </c>
      <c r="H27" s="38">
        <v>20</v>
      </c>
      <c r="I27" s="37" t="s">
        <v>1602</v>
      </c>
      <c r="J27" s="37" t="s">
        <v>1588</v>
      </c>
      <c r="K27" s="37" t="s">
        <v>1588</v>
      </c>
      <c r="L27" s="37" t="s">
        <v>1662</v>
      </c>
    </row>
    <row r="28" spans="1:13" ht="93.45" customHeight="1" x14ac:dyDescent="0.2">
      <c r="A28" s="34">
        <f t="shared" ref="A28" si="0">A27+1</f>
        <v>275</v>
      </c>
      <c r="B28" s="35" t="str">
        <f>IF(VLOOKUP(A28,'DB（シナリオ）'!$A$2:$R$217,3,FALSE)="","",VLOOKUP(A28,'DB（シナリオ）'!$A$2:$R$217,3,FALSE))</f>
        <v>顧客サポート課</v>
      </c>
      <c r="C28" s="35" t="str">
        <f>IF(VLOOKUP(A28,'DB（シナリオ）'!$A$2:$R$217,5,FALSE)="","",VLOOKUP(A28,'DB（シナリオ）'!$A$2:$R$217,5,FALSE))</f>
        <v>馬場</v>
      </c>
      <c r="D28" s="36" t="str">
        <f>IF(VLOOKUP(A28,'DB（シナリオ）'!$A$2:$R$217,6,FALSE)="","",VLOOKUP(A28,'DB（シナリオ）'!$A$2:$R$217,6,FALSE))</f>
        <v>女</v>
      </c>
      <c r="E28" s="36">
        <f>IF(VLOOKUP(A28,'DB（シナリオ）'!$A$2:$R$217,7,FALSE)="","",VLOOKUP(A28,'DB（シナリオ）'!$A$2:$R$217,7,FALSE))</f>
        <v>28</v>
      </c>
      <c r="F28" s="37" t="str">
        <f>IF(VLOOKUP(A28,'DB（シナリオ）'!$A$2:$R$217,11,FALSE)="","",VLOOKUP(A28,'DB（シナリオ）'!$A$2:$R$217,11,FALSE))</f>
        <v>ひがしの市</v>
      </c>
      <c r="G28" s="37" t="str">
        <f>IF(VLOOKUP(A28,'DB（シナリオ）'!$A$2:$R$217,12,FALSE)="","",VLOOKUP(A28,'DB（シナリオ）'!$A$2:$R$217,12,FALSE))</f>
        <v>南北線あじ駅</v>
      </c>
      <c r="H28" s="38">
        <f>IF(VLOOKUP(A28,'DB（シナリオ）'!$A$2:$R$217,13,FALSE)="","",VLOOKUP(A28,'DB（シナリオ）'!$A$2:$R$217,13,FALSE))</f>
        <v>5</v>
      </c>
      <c r="I28" s="37" t="str">
        <f>IF(VLOOKUP(A28,'DB（シナリオ）'!$A$2:$R$217,15,FALSE)="","",VLOOKUP(A28,'DB（シナリオ）'!$A$2:$R$217,15,FALSE))</f>
        <v>独身、一人暮らし</v>
      </c>
      <c r="J28" s="37" t="str">
        <f>IF(VLOOKUP(A28,'DB（シナリオ）'!$A$2:$R$217,16,FALSE)="","",VLOOKUP(A28,'DB（シナリオ）'!$A$2:$R$217,16,FALSE))</f>
        <v/>
      </c>
      <c r="K28" s="37" t="s">
        <v>1685</v>
      </c>
      <c r="L28" s="37" t="str">
        <f>IF(VLOOKUP(A28,'DB（シナリオ）'!$A$2:$R$217,18,FALSE)="","",VLOOKUP(A28,'DB（シナリオ）'!$A$2:$R$217,18,FALSE))</f>
        <v/>
      </c>
      <c r="M28" s="39" t="str">
        <f>IF(VLOOKUP(A28,'DB（シナリオ）'!$A$2:$R$217,14,FALSE)="","",VLOOKUP(A28,'DB（シナリオ）'!$A$2:$R$217,14,FALSE))</f>
        <v/>
      </c>
    </row>
    <row r="29" spans="1:13" ht="123.6" customHeight="1" x14ac:dyDescent="0.2">
      <c r="A29" s="34">
        <v>277</v>
      </c>
      <c r="B29" s="35" t="s">
        <v>1661</v>
      </c>
      <c r="C29" s="35" t="s">
        <v>645</v>
      </c>
      <c r="D29" s="36" t="s">
        <v>1589</v>
      </c>
      <c r="E29" s="36">
        <v>25</v>
      </c>
      <c r="F29" s="37" t="s">
        <v>1610</v>
      </c>
      <c r="G29" s="37" t="s">
        <v>1638</v>
      </c>
      <c r="H29" s="38">
        <v>20</v>
      </c>
      <c r="I29" s="37" t="s">
        <v>1607</v>
      </c>
      <c r="J29" s="37" t="s">
        <v>1608</v>
      </c>
      <c r="K29" s="37" t="s">
        <v>1558</v>
      </c>
      <c r="L29" s="37" t="s">
        <v>1588</v>
      </c>
    </row>
    <row r="30" spans="1:13" ht="93.45" customHeight="1" x14ac:dyDescent="0.2">
      <c r="A30" s="34">
        <v>286</v>
      </c>
      <c r="B30" s="35" t="s">
        <v>1661</v>
      </c>
      <c r="C30" s="35" t="s">
        <v>685</v>
      </c>
      <c r="D30" s="36" t="s">
        <v>1593</v>
      </c>
      <c r="E30" s="36">
        <v>31</v>
      </c>
      <c r="F30" s="37" t="s">
        <v>1610</v>
      </c>
      <c r="G30" s="37" t="s">
        <v>1638</v>
      </c>
      <c r="H30" s="38">
        <v>20</v>
      </c>
      <c r="I30" s="37" t="s">
        <v>1663</v>
      </c>
      <c r="J30" s="37" t="s">
        <v>1664</v>
      </c>
      <c r="K30" s="37" t="s">
        <v>1684</v>
      </c>
      <c r="L30" s="37" t="s">
        <v>1588</v>
      </c>
    </row>
    <row r="31" spans="1:13" ht="93.45" customHeight="1" x14ac:dyDescent="0.2">
      <c r="A31" s="34">
        <v>296</v>
      </c>
      <c r="B31" s="35" t="s">
        <v>1661</v>
      </c>
      <c r="C31" s="35" t="s">
        <v>928</v>
      </c>
      <c r="D31" s="36" t="s">
        <v>1589</v>
      </c>
      <c r="E31" s="36">
        <v>25</v>
      </c>
      <c r="F31" s="37" t="s">
        <v>1590</v>
      </c>
      <c r="G31" s="37" t="s">
        <v>1609</v>
      </c>
      <c r="H31" s="38">
        <v>7</v>
      </c>
      <c r="I31" s="37" t="s">
        <v>1613</v>
      </c>
      <c r="J31" s="37" t="s">
        <v>1592</v>
      </c>
      <c r="K31" s="37" t="s">
        <v>1667</v>
      </c>
      <c r="L31" s="37" t="s">
        <v>1588</v>
      </c>
    </row>
    <row r="32" spans="1:13" ht="126.6" customHeight="1" x14ac:dyDescent="0.2">
      <c r="A32" s="34">
        <v>301</v>
      </c>
      <c r="B32" s="35" t="s">
        <v>1683</v>
      </c>
      <c r="C32" s="35" t="s">
        <v>1680</v>
      </c>
      <c r="D32" s="36" t="s">
        <v>1589</v>
      </c>
      <c r="E32" s="36">
        <v>25</v>
      </c>
      <c r="F32" s="37" t="s">
        <v>1679</v>
      </c>
      <c r="G32" s="37" t="s">
        <v>1597</v>
      </c>
      <c r="H32" s="38">
        <v>5</v>
      </c>
      <c r="I32" s="37" t="s">
        <v>1677</v>
      </c>
      <c r="J32" s="37" t="s">
        <v>1588</v>
      </c>
      <c r="K32" s="37" t="s">
        <v>1681</v>
      </c>
      <c r="L32" s="37" t="s">
        <v>1588</v>
      </c>
    </row>
    <row r="33" spans="1:12" ht="93.45" customHeight="1" x14ac:dyDescent="0.2">
      <c r="A33" s="34">
        <v>307</v>
      </c>
      <c r="B33" s="35" t="s">
        <v>1674</v>
      </c>
      <c r="C33" s="35" t="s">
        <v>741</v>
      </c>
      <c r="D33" s="36" t="s">
        <v>1589</v>
      </c>
      <c r="E33" s="36">
        <v>45</v>
      </c>
      <c r="F33" s="37" t="s">
        <v>1598</v>
      </c>
      <c r="G33" s="37" t="s">
        <v>1611</v>
      </c>
      <c r="H33" s="38">
        <v>30</v>
      </c>
      <c r="I33" s="37" t="s">
        <v>1600</v>
      </c>
      <c r="J33" s="37" t="s">
        <v>1592</v>
      </c>
      <c r="K33" s="37" t="s">
        <v>1588</v>
      </c>
      <c r="L33" s="37" t="s">
        <v>1588</v>
      </c>
    </row>
    <row r="34" spans="1:12" ht="93.45" customHeight="1" x14ac:dyDescent="0.2">
      <c r="A34" s="34">
        <v>314</v>
      </c>
      <c r="B34" s="35" t="s">
        <v>1672</v>
      </c>
      <c r="C34" s="35" t="s">
        <v>771</v>
      </c>
      <c r="D34" s="36" t="s">
        <v>1589</v>
      </c>
      <c r="E34" s="36">
        <v>55</v>
      </c>
      <c r="F34" s="37" t="s">
        <v>1610</v>
      </c>
      <c r="G34" s="37" t="s">
        <v>1599</v>
      </c>
      <c r="H34" s="38">
        <v>25</v>
      </c>
      <c r="I34" s="37" t="s">
        <v>1669</v>
      </c>
      <c r="J34" s="37" t="s">
        <v>1287</v>
      </c>
      <c r="K34" s="37" t="s">
        <v>1668</v>
      </c>
      <c r="L34" s="37" t="s">
        <v>1588</v>
      </c>
    </row>
  </sheetData>
  <phoneticPr fontId="1"/>
  <pageMargins left="0.42" right="0.23622047244094491" top="0.74803149606299213" bottom="0.74803149606299213" header="0.31496062992125984" footer="0.31496062992125984"/>
  <pageSetup paperSize="9" scale="68" fitToHeight="0" orientation="landscape" r:id="rId1"/>
  <headerFooter scaleWithDoc="0"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D222"/>
  <sheetViews>
    <sheetView view="pageBreakPreview" zoomScale="85" zoomScaleNormal="100" zoomScaleSheetLayoutView="85" workbookViewId="0">
      <pane xSplit="4" ySplit="1" topLeftCell="E8" activePane="bottomRight" state="frozen"/>
      <selection pane="topRight" activeCell="E1" sqref="E1"/>
      <selection pane="bottomLeft" activeCell="A2" sqref="A2"/>
      <selection pane="bottomRight" activeCell="L21" sqref="L21"/>
    </sheetView>
  </sheetViews>
  <sheetFormatPr defaultRowHeight="27" customHeight="1" x14ac:dyDescent="0.2"/>
  <cols>
    <col min="1" max="1" width="7.6640625" customWidth="1"/>
    <col min="2" max="2" width="12" customWidth="1"/>
    <col min="3" max="4" width="9.88671875" customWidth="1"/>
    <col min="5" max="5" width="8.88671875" customWidth="1"/>
    <col min="6" max="7" width="5.109375" customWidth="1"/>
    <col min="8" max="8" width="7.21875" customWidth="1"/>
    <col min="9" max="9" width="8.33203125" customWidth="1"/>
    <col min="10" max="10" width="18.33203125" customWidth="1"/>
    <col min="11" max="11" width="10.88671875" bestFit="1" customWidth="1"/>
    <col min="12" max="13" width="15.44140625" customWidth="1"/>
    <col min="14" max="14" width="17.77734375" style="30" customWidth="1"/>
    <col min="15" max="18" width="22.6640625" customWidth="1"/>
    <col min="19" max="20" width="5.6640625" customWidth="1"/>
    <col min="21" max="21" width="12.6640625" customWidth="1"/>
    <col min="22" max="22" width="15" customWidth="1"/>
    <col min="23" max="23" width="17.77734375" customWidth="1"/>
    <col min="24" max="24" width="5.6640625" customWidth="1"/>
    <col min="25" max="25" width="7.44140625" customWidth="1"/>
    <col min="26" max="26" width="21.44140625" customWidth="1"/>
    <col min="27" max="29" width="11" customWidth="1"/>
    <col min="31" max="31" width="9" customWidth="1"/>
  </cols>
  <sheetData>
    <row r="1" spans="1:30" ht="27" customHeight="1" x14ac:dyDescent="0.2">
      <c r="A1" s="5" t="s">
        <v>1257</v>
      </c>
      <c r="B1" s="5" t="s">
        <v>1262</v>
      </c>
      <c r="C1" s="5" t="s">
        <v>1263</v>
      </c>
      <c r="D1" s="5" t="s">
        <v>1264</v>
      </c>
      <c r="E1" s="5" t="s">
        <v>0</v>
      </c>
      <c r="F1" s="5" t="s">
        <v>1</v>
      </c>
      <c r="G1" s="5" t="s">
        <v>2</v>
      </c>
      <c r="H1" s="5" t="s">
        <v>1285</v>
      </c>
      <c r="I1" s="5" t="s">
        <v>1703</v>
      </c>
      <c r="J1" s="5" t="s">
        <v>1381</v>
      </c>
      <c r="K1" s="5" t="s">
        <v>1292</v>
      </c>
      <c r="L1" s="5" t="s">
        <v>1295</v>
      </c>
      <c r="M1" s="5" t="s">
        <v>1281</v>
      </c>
      <c r="N1" s="27" t="s">
        <v>1282</v>
      </c>
      <c r="O1" s="5" t="s">
        <v>1283</v>
      </c>
      <c r="P1" s="5" t="s">
        <v>1286</v>
      </c>
      <c r="Q1" s="5" t="s">
        <v>1288</v>
      </c>
      <c r="R1" s="5" t="s">
        <v>1284</v>
      </c>
      <c r="U1" s="15" t="s">
        <v>1262</v>
      </c>
      <c r="V1" s="15" t="s">
        <v>1263</v>
      </c>
      <c r="W1" s="15" t="s">
        <v>1269</v>
      </c>
      <c r="X1" s="15" t="s">
        <v>1</v>
      </c>
      <c r="Y1" s="15" t="s">
        <v>1285</v>
      </c>
      <c r="Z1" s="15" t="s">
        <v>1258</v>
      </c>
      <c r="AA1" s="15" t="s">
        <v>1291</v>
      </c>
      <c r="AB1" s="15" t="s">
        <v>1289</v>
      </c>
      <c r="AC1" s="15" t="s">
        <v>1290</v>
      </c>
    </row>
    <row r="2" spans="1:30" ht="27" customHeight="1" x14ac:dyDescent="0.2">
      <c r="A2" s="2">
        <v>1010</v>
      </c>
      <c r="B2" s="2" t="s">
        <v>1265</v>
      </c>
      <c r="C2" s="1"/>
      <c r="D2" s="2" t="s">
        <v>1332</v>
      </c>
      <c r="E2" s="1" t="s">
        <v>22</v>
      </c>
      <c r="F2" s="1" t="s">
        <v>5</v>
      </c>
      <c r="G2" s="1">
        <v>53</v>
      </c>
      <c r="H2" s="2" t="s">
        <v>4</v>
      </c>
      <c r="I2" s="2"/>
      <c r="J2" s="14" t="s">
        <v>1444</v>
      </c>
      <c r="K2" s="2" t="s">
        <v>1296</v>
      </c>
      <c r="L2" s="2" t="s">
        <v>1304</v>
      </c>
      <c r="M2" s="2">
        <f>IF(L2="","",VLOOKUP(L2,$AB$2:$AC$25,2,FALSE))</f>
        <v>15</v>
      </c>
      <c r="N2" s="28"/>
      <c r="O2" s="2" t="s">
        <v>1470</v>
      </c>
      <c r="P2" s="2" t="s">
        <v>1287</v>
      </c>
      <c r="Q2" s="2"/>
      <c r="R2" s="2" t="s">
        <v>1418</v>
      </c>
      <c r="U2" s="4" t="s">
        <v>1265</v>
      </c>
      <c r="V2" s="3" t="s">
        <v>1271</v>
      </c>
      <c r="W2" s="4" t="s">
        <v>1332</v>
      </c>
      <c r="X2" s="3" t="s">
        <v>5</v>
      </c>
      <c r="Y2" s="3" t="s">
        <v>4</v>
      </c>
      <c r="Z2" s="3" t="s">
        <v>3</v>
      </c>
      <c r="AA2" s="3" t="s">
        <v>1294</v>
      </c>
      <c r="AB2" s="3" t="s">
        <v>1297</v>
      </c>
      <c r="AC2">
        <v>15</v>
      </c>
      <c r="AD2">
        <v>6</v>
      </c>
    </row>
    <row r="3" spans="1:30" ht="27" customHeight="1" x14ac:dyDescent="0.2">
      <c r="A3" s="2">
        <v>1020</v>
      </c>
      <c r="B3" s="2" t="s">
        <v>1265</v>
      </c>
      <c r="C3" s="1"/>
      <c r="D3" s="2" t="s">
        <v>1333</v>
      </c>
      <c r="E3" s="1" t="s">
        <v>31</v>
      </c>
      <c r="F3" s="1" t="s">
        <v>5</v>
      </c>
      <c r="G3" s="1">
        <v>45</v>
      </c>
      <c r="H3" s="2" t="s">
        <v>4</v>
      </c>
      <c r="I3" s="2"/>
      <c r="J3" s="14" t="s">
        <v>1559</v>
      </c>
      <c r="K3" s="2" t="s">
        <v>1294</v>
      </c>
      <c r="L3" s="2" t="s">
        <v>1313</v>
      </c>
      <c r="M3" s="2">
        <f t="shared" ref="M3:M66" si="0">IF(L3="","",VLOOKUP(L3,$AB$2:$AC$25,2,FALSE))</f>
        <v>5</v>
      </c>
      <c r="N3" s="28"/>
      <c r="O3" s="2" t="s">
        <v>1686</v>
      </c>
      <c r="P3" s="2" t="s">
        <v>1461</v>
      </c>
      <c r="Q3" s="2"/>
      <c r="R3" s="2"/>
      <c r="U3" s="3" t="s">
        <v>1266</v>
      </c>
      <c r="V3" s="3" t="s">
        <v>1272</v>
      </c>
      <c r="W3" s="3" t="s">
        <v>1333</v>
      </c>
      <c r="X3" s="3" t="s">
        <v>6</v>
      </c>
      <c r="Y3" s="3" t="s">
        <v>1270</v>
      </c>
      <c r="Z3" s="3" t="s">
        <v>1259</v>
      </c>
      <c r="AA3" s="3" t="s">
        <v>1314</v>
      </c>
      <c r="AB3" s="3" t="s">
        <v>1298</v>
      </c>
      <c r="AC3">
        <v>12</v>
      </c>
      <c r="AD3">
        <v>6</v>
      </c>
    </row>
    <row r="4" spans="1:30" ht="27" customHeight="1" x14ac:dyDescent="0.2">
      <c r="A4" s="2">
        <v>1030</v>
      </c>
      <c r="B4" s="2" t="s">
        <v>1265</v>
      </c>
      <c r="C4" s="1"/>
      <c r="D4" s="2" t="s">
        <v>1334</v>
      </c>
      <c r="E4" s="1" t="s">
        <v>36</v>
      </c>
      <c r="F4" s="1" t="s">
        <v>6</v>
      </c>
      <c r="G4" s="1">
        <v>50</v>
      </c>
      <c r="H4" s="2" t="s">
        <v>1270</v>
      </c>
      <c r="I4" s="2"/>
      <c r="J4" s="14" t="s">
        <v>1380</v>
      </c>
      <c r="K4" s="2" t="s">
        <v>1294</v>
      </c>
      <c r="L4" s="2" t="s">
        <v>1562</v>
      </c>
      <c r="M4" s="2">
        <f t="shared" si="0"/>
        <v>15</v>
      </c>
      <c r="N4" s="28" t="s">
        <v>1570</v>
      </c>
      <c r="O4" s="2" t="s">
        <v>1471</v>
      </c>
      <c r="P4" s="2" t="s">
        <v>1461</v>
      </c>
      <c r="Q4" s="2"/>
      <c r="R4" s="2"/>
      <c r="U4" s="3" t="s">
        <v>1267</v>
      </c>
      <c r="V4" s="3" t="s">
        <v>1358</v>
      </c>
      <c r="W4" s="3" t="s">
        <v>1334</v>
      </c>
      <c r="Y4" s="3" t="s">
        <v>1359</v>
      </c>
      <c r="Z4" s="3" t="s">
        <v>10</v>
      </c>
      <c r="AA4" s="3" t="s">
        <v>1315</v>
      </c>
      <c r="AB4" s="3" t="s">
        <v>1299</v>
      </c>
      <c r="AC4">
        <v>8</v>
      </c>
      <c r="AD4">
        <v>10</v>
      </c>
    </row>
    <row r="5" spans="1:30" ht="27" customHeight="1" x14ac:dyDescent="0.2">
      <c r="A5" s="2">
        <v>104</v>
      </c>
      <c r="B5" s="2" t="s">
        <v>1266</v>
      </c>
      <c r="C5" s="1"/>
      <c r="D5" s="2" t="s">
        <v>1335</v>
      </c>
      <c r="E5" s="1" t="s">
        <v>41</v>
      </c>
      <c r="F5" s="1" t="s">
        <v>5</v>
      </c>
      <c r="G5" s="1">
        <v>52</v>
      </c>
      <c r="H5" s="2" t="s">
        <v>1270</v>
      </c>
      <c r="I5" s="2"/>
      <c r="J5" s="14" t="s">
        <v>1380</v>
      </c>
      <c r="K5" s="2" t="s">
        <v>1294</v>
      </c>
      <c r="L5" s="2" t="s">
        <v>1307</v>
      </c>
      <c r="M5" s="2">
        <f t="shared" si="0"/>
        <v>2</v>
      </c>
      <c r="N5" s="28"/>
      <c r="O5" s="2" t="s">
        <v>1472</v>
      </c>
      <c r="P5" s="2" t="s">
        <v>1461</v>
      </c>
      <c r="Q5" s="2"/>
      <c r="R5" s="2"/>
      <c r="U5" s="3" t="s">
        <v>1277</v>
      </c>
      <c r="V5" s="3" t="s">
        <v>1276</v>
      </c>
      <c r="W5" s="3" t="s">
        <v>1335</v>
      </c>
      <c r="Y5" s="3" t="s">
        <v>1688</v>
      </c>
      <c r="Z5" s="3" t="s">
        <v>11</v>
      </c>
      <c r="AA5" s="3" t="s">
        <v>1316</v>
      </c>
      <c r="AB5" s="3" t="s">
        <v>1300</v>
      </c>
      <c r="AC5">
        <v>5</v>
      </c>
      <c r="AD5">
        <v>5</v>
      </c>
    </row>
    <row r="6" spans="1:30" ht="27" customHeight="1" x14ac:dyDescent="0.2">
      <c r="A6" s="2">
        <f t="shared" ref="A6:A68" si="1">A5+1</f>
        <v>105</v>
      </c>
      <c r="B6" s="2" t="s">
        <v>1266</v>
      </c>
      <c r="C6" s="1" t="s">
        <v>1271</v>
      </c>
      <c r="D6" s="2" t="s">
        <v>1336</v>
      </c>
      <c r="E6" s="1" t="s">
        <v>45</v>
      </c>
      <c r="F6" s="1" t="s">
        <v>5</v>
      </c>
      <c r="G6" s="1">
        <v>48</v>
      </c>
      <c r="H6" s="2" t="s">
        <v>1270</v>
      </c>
      <c r="I6" s="2"/>
      <c r="J6" s="14" t="s">
        <v>1380</v>
      </c>
      <c r="K6" s="2" t="s">
        <v>1294</v>
      </c>
      <c r="L6" s="2" t="s">
        <v>1564</v>
      </c>
      <c r="M6" s="2">
        <f t="shared" si="0"/>
        <v>22</v>
      </c>
      <c r="N6" s="28" t="s">
        <v>1570</v>
      </c>
      <c r="O6" s="2" t="s">
        <v>1474</v>
      </c>
      <c r="P6" s="2" t="s">
        <v>1461</v>
      </c>
      <c r="Q6" s="2"/>
      <c r="R6" s="2"/>
      <c r="U6" s="3" t="s">
        <v>1278</v>
      </c>
      <c r="V6" s="3" t="s">
        <v>1273</v>
      </c>
      <c r="W6" s="3" t="s">
        <v>1336</v>
      </c>
      <c r="Y6" s="6"/>
      <c r="Z6" s="3" t="s">
        <v>9</v>
      </c>
      <c r="AA6" s="3" t="s">
        <v>1317</v>
      </c>
      <c r="AB6" s="3" t="s">
        <v>1307</v>
      </c>
      <c r="AC6">
        <v>2</v>
      </c>
      <c r="AD6">
        <v>2</v>
      </c>
    </row>
    <row r="7" spans="1:30" ht="27" customHeight="1" x14ac:dyDescent="0.2">
      <c r="A7" s="2">
        <f t="shared" si="1"/>
        <v>106</v>
      </c>
      <c r="B7" s="2" t="s">
        <v>1266</v>
      </c>
      <c r="C7" s="1" t="s">
        <v>1271</v>
      </c>
      <c r="D7" s="2" t="s">
        <v>1385</v>
      </c>
      <c r="E7" s="1" t="s">
        <v>52</v>
      </c>
      <c r="F7" s="1" t="s">
        <v>5</v>
      </c>
      <c r="G7" s="1">
        <v>38</v>
      </c>
      <c r="H7" s="2" t="s">
        <v>1270</v>
      </c>
      <c r="I7" s="2"/>
      <c r="J7" s="14" t="s">
        <v>1380</v>
      </c>
      <c r="K7" s="2" t="s">
        <v>1294</v>
      </c>
      <c r="L7" s="2" t="s">
        <v>1297</v>
      </c>
      <c r="M7" s="2">
        <f t="shared" si="0"/>
        <v>15</v>
      </c>
      <c r="N7" s="28"/>
      <c r="O7" s="2" t="s">
        <v>1473</v>
      </c>
      <c r="P7" s="2" t="s">
        <v>1461</v>
      </c>
      <c r="Q7" s="2"/>
      <c r="R7" s="2"/>
      <c r="U7" s="3" t="s">
        <v>1346</v>
      </c>
      <c r="V7" s="3" t="s">
        <v>1274</v>
      </c>
      <c r="W7" s="3" t="s">
        <v>1268</v>
      </c>
      <c r="Y7" s="6"/>
      <c r="Z7" s="3" t="s">
        <v>7</v>
      </c>
      <c r="AA7" s="3" t="s">
        <v>1318</v>
      </c>
      <c r="AB7" s="3" t="s">
        <v>1301</v>
      </c>
      <c r="AC7">
        <v>5</v>
      </c>
      <c r="AD7">
        <v>4</v>
      </c>
    </row>
    <row r="8" spans="1:30" ht="27" customHeight="1" x14ac:dyDescent="0.2">
      <c r="A8" s="2">
        <f t="shared" si="1"/>
        <v>107</v>
      </c>
      <c r="B8" s="2" t="s">
        <v>1266</v>
      </c>
      <c r="C8" s="1" t="s">
        <v>1271</v>
      </c>
      <c r="D8" s="2" t="s">
        <v>1327</v>
      </c>
      <c r="E8" s="1" t="s">
        <v>55</v>
      </c>
      <c r="F8" s="1" t="s">
        <v>5</v>
      </c>
      <c r="G8" s="1">
        <v>45</v>
      </c>
      <c r="H8" s="2" t="s">
        <v>1270</v>
      </c>
      <c r="I8" s="2"/>
      <c r="J8" s="14" t="s">
        <v>1380</v>
      </c>
      <c r="K8" s="2" t="s">
        <v>1294</v>
      </c>
      <c r="L8" s="2" t="s">
        <v>1313</v>
      </c>
      <c r="M8" s="2">
        <f t="shared" si="0"/>
        <v>5</v>
      </c>
      <c r="N8" s="28"/>
      <c r="O8" s="2" t="s">
        <v>1475</v>
      </c>
      <c r="P8" s="2" t="s">
        <v>1461</v>
      </c>
      <c r="Q8" s="2"/>
      <c r="R8" s="2"/>
      <c r="U8" s="16" t="s">
        <v>1347</v>
      </c>
      <c r="V8" s="3" t="s">
        <v>1275</v>
      </c>
      <c r="W8" s="3" t="s">
        <v>1337</v>
      </c>
      <c r="Z8" s="3" t="s">
        <v>8</v>
      </c>
      <c r="AA8" s="3" t="s">
        <v>1319</v>
      </c>
      <c r="AB8" s="3" t="s">
        <v>1302</v>
      </c>
      <c r="AC8">
        <v>7</v>
      </c>
      <c r="AD8">
        <v>10</v>
      </c>
    </row>
    <row r="9" spans="1:30" ht="27" customHeight="1" x14ac:dyDescent="0.2">
      <c r="A9" s="2">
        <f t="shared" si="1"/>
        <v>108</v>
      </c>
      <c r="B9" s="2" t="s">
        <v>1266</v>
      </c>
      <c r="C9" s="1" t="s">
        <v>1271</v>
      </c>
      <c r="D9" s="2" t="s">
        <v>1327</v>
      </c>
      <c r="E9" s="1" t="s">
        <v>57</v>
      </c>
      <c r="F9" s="1" t="s">
        <v>6</v>
      </c>
      <c r="G9" s="1">
        <v>42</v>
      </c>
      <c r="H9" s="2" t="s">
        <v>1359</v>
      </c>
      <c r="I9" s="2"/>
      <c r="J9" s="14" t="s">
        <v>1390</v>
      </c>
      <c r="K9" s="2" t="s">
        <v>1294</v>
      </c>
      <c r="L9" s="2" t="s">
        <v>1300</v>
      </c>
      <c r="M9" s="2">
        <f t="shared" si="0"/>
        <v>5</v>
      </c>
      <c r="N9" s="28"/>
      <c r="O9" s="2" t="s">
        <v>1493</v>
      </c>
      <c r="P9" s="2" t="s">
        <v>1461</v>
      </c>
      <c r="Q9" s="2"/>
      <c r="R9" s="2"/>
      <c r="U9" s="16" t="s">
        <v>1348</v>
      </c>
      <c r="V9" s="3" t="s">
        <v>1365</v>
      </c>
      <c r="W9" s="3" t="s">
        <v>1327</v>
      </c>
      <c r="Z9" s="3" t="s">
        <v>1260</v>
      </c>
      <c r="AB9" s="3" t="s">
        <v>1303</v>
      </c>
      <c r="AC9">
        <v>11</v>
      </c>
      <c r="AD9">
        <v>6</v>
      </c>
    </row>
    <row r="10" spans="1:30" ht="27" customHeight="1" x14ac:dyDescent="0.2">
      <c r="A10" s="2">
        <f t="shared" si="1"/>
        <v>109</v>
      </c>
      <c r="B10" s="2" t="s">
        <v>1266</v>
      </c>
      <c r="C10" s="1" t="s">
        <v>1271</v>
      </c>
      <c r="D10" s="2" t="s">
        <v>1327</v>
      </c>
      <c r="E10" s="1" t="s">
        <v>59</v>
      </c>
      <c r="F10" s="1" t="s">
        <v>5</v>
      </c>
      <c r="G10" s="1">
        <v>40</v>
      </c>
      <c r="H10" s="2" t="s">
        <v>1270</v>
      </c>
      <c r="I10" s="2"/>
      <c r="J10" s="14" t="s">
        <v>1380</v>
      </c>
      <c r="K10" s="2" t="s">
        <v>1314</v>
      </c>
      <c r="L10" s="2" t="s">
        <v>1309</v>
      </c>
      <c r="M10" s="2">
        <f t="shared" si="0"/>
        <v>25</v>
      </c>
      <c r="N10" s="28"/>
      <c r="O10" s="1" t="s">
        <v>1484</v>
      </c>
      <c r="P10" s="2" t="s">
        <v>1461</v>
      </c>
      <c r="Q10" s="2"/>
      <c r="R10" s="2"/>
      <c r="U10" s="16"/>
      <c r="V10" s="3" t="s">
        <v>1366</v>
      </c>
      <c r="W10" s="3" t="s">
        <v>1328</v>
      </c>
      <c r="Z10" s="19"/>
      <c r="AB10" s="3" t="s">
        <v>1304</v>
      </c>
      <c r="AC10">
        <v>15</v>
      </c>
      <c r="AD10">
        <v>6</v>
      </c>
    </row>
    <row r="11" spans="1:30" ht="27" customHeight="1" x14ac:dyDescent="0.2">
      <c r="A11" s="2">
        <f t="shared" si="1"/>
        <v>110</v>
      </c>
      <c r="B11" s="2" t="s">
        <v>1266</v>
      </c>
      <c r="C11" s="1" t="s">
        <v>1271</v>
      </c>
      <c r="D11" s="2" t="s">
        <v>1327</v>
      </c>
      <c r="E11" s="1" t="s">
        <v>65</v>
      </c>
      <c r="F11" s="1" t="s">
        <v>5</v>
      </c>
      <c r="G11" s="1">
        <v>39</v>
      </c>
      <c r="H11" s="2" t="s">
        <v>1270</v>
      </c>
      <c r="I11" s="2"/>
      <c r="J11" s="14" t="s">
        <v>1380</v>
      </c>
      <c r="K11" s="2" t="s">
        <v>1294</v>
      </c>
      <c r="L11" s="2" t="s">
        <v>1299</v>
      </c>
      <c r="M11" s="2">
        <f t="shared" si="0"/>
        <v>8</v>
      </c>
      <c r="N11" s="28" t="s">
        <v>1571</v>
      </c>
      <c r="O11" s="2" t="s">
        <v>1447</v>
      </c>
      <c r="P11" s="2"/>
      <c r="Q11" s="2"/>
      <c r="R11" s="2"/>
      <c r="U11" s="6"/>
      <c r="V11" s="3" t="s">
        <v>1280</v>
      </c>
      <c r="W11" s="3" t="s">
        <v>1331</v>
      </c>
      <c r="Z11" s="19"/>
      <c r="AB11" s="3" t="s">
        <v>1305</v>
      </c>
      <c r="AC11">
        <v>18</v>
      </c>
      <c r="AD11">
        <v>7</v>
      </c>
    </row>
    <row r="12" spans="1:30" ht="27" customHeight="1" x14ac:dyDescent="0.2">
      <c r="A12" s="2">
        <f t="shared" si="1"/>
        <v>111</v>
      </c>
      <c r="B12" s="2" t="s">
        <v>1266</v>
      </c>
      <c r="C12" s="1" t="s">
        <v>1271</v>
      </c>
      <c r="D12" s="2" t="s">
        <v>1327</v>
      </c>
      <c r="E12" s="1" t="s">
        <v>68</v>
      </c>
      <c r="F12" s="1" t="s">
        <v>6</v>
      </c>
      <c r="G12" s="1">
        <v>35</v>
      </c>
      <c r="H12" s="2" t="s">
        <v>1270</v>
      </c>
      <c r="I12" s="2"/>
      <c r="J12" s="14" t="s">
        <v>1380</v>
      </c>
      <c r="K12" s="2" t="s">
        <v>1294</v>
      </c>
      <c r="L12" s="2" t="s">
        <v>1300</v>
      </c>
      <c r="M12" s="2">
        <f t="shared" si="0"/>
        <v>5</v>
      </c>
      <c r="N12" s="28" t="s">
        <v>1565</v>
      </c>
      <c r="O12" s="2" t="s">
        <v>1566</v>
      </c>
      <c r="P12" s="2" t="s">
        <v>1567</v>
      </c>
      <c r="Q12" s="2"/>
      <c r="R12" s="2"/>
      <c r="U12" s="6"/>
      <c r="V12" s="3" t="s">
        <v>1279</v>
      </c>
      <c r="W12" s="3" t="s">
        <v>1329</v>
      </c>
      <c r="AB12" s="3" t="s">
        <v>1306</v>
      </c>
      <c r="AC12">
        <v>20</v>
      </c>
      <c r="AD12">
        <v>8</v>
      </c>
    </row>
    <row r="13" spans="1:30" ht="27" customHeight="1" x14ac:dyDescent="0.2">
      <c r="A13" s="2">
        <f t="shared" si="1"/>
        <v>112</v>
      </c>
      <c r="B13" s="2" t="s">
        <v>1266</v>
      </c>
      <c r="C13" s="1" t="s">
        <v>1271</v>
      </c>
      <c r="D13" s="2" t="s">
        <v>1327</v>
      </c>
      <c r="E13" s="1" t="s">
        <v>74</v>
      </c>
      <c r="F13" s="1" t="s">
        <v>5</v>
      </c>
      <c r="G13" s="1">
        <v>39</v>
      </c>
      <c r="H13" s="2" t="s">
        <v>1270</v>
      </c>
      <c r="I13" s="2"/>
      <c r="J13" s="14" t="s">
        <v>1380</v>
      </c>
      <c r="K13" s="2" t="s">
        <v>1294</v>
      </c>
      <c r="L13" s="2" t="s">
        <v>1564</v>
      </c>
      <c r="M13" s="2">
        <f t="shared" si="0"/>
        <v>22</v>
      </c>
      <c r="N13" s="28" t="s">
        <v>1565</v>
      </c>
      <c r="O13" s="2" t="s">
        <v>1568</v>
      </c>
      <c r="P13" s="2" t="s">
        <v>1287</v>
      </c>
      <c r="Q13" s="2"/>
      <c r="R13" s="2"/>
      <c r="U13" s="6"/>
      <c r="W13" s="3" t="s">
        <v>1338</v>
      </c>
      <c r="AB13" s="3" t="s">
        <v>1308</v>
      </c>
      <c r="AC13">
        <v>30</v>
      </c>
      <c r="AD13">
        <v>40</v>
      </c>
    </row>
    <row r="14" spans="1:30" ht="27" customHeight="1" x14ac:dyDescent="0.2">
      <c r="A14" s="2">
        <f t="shared" si="1"/>
        <v>113</v>
      </c>
      <c r="B14" s="2" t="s">
        <v>1266</v>
      </c>
      <c r="C14" s="1" t="s">
        <v>1271</v>
      </c>
      <c r="D14" s="2" t="s">
        <v>1327</v>
      </c>
      <c r="E14" s="1" t="s">
        <v>79</v>
      </c>
      <c r="F14" s="1" t="s">
        <v>6</v>
      </c>
      <c r="G14" s="1">
        <v>26</v>
      </c>
      <c r="H14" s="2" t="s">
        <v>1270</v>
      </c>
      <c r="I14" s="2"/>
      <c r="J14" s="14" t="s">
        <v>1380</v>
      </c>
      <c r="K14" s="2" t="s">
        <v>1294</v>
      </c>
      <c r="L14" s="2" t="s">
        <v>1357</v>
      </c>
      <c r="M14" s="2">
        <f t="shared" si="0"/>
        <v>5</v>
      </c>
      <c r="N14" s="28" t="s">
        <v>1565</v>
      </c>
      <c r="O14" s="2" t="s">
        <v>1446</v>
      </c>
      <c r="P14" s="2"/>
      <c r="Q14" s="2"/>
      <c r="R14" s="2"/>
      <c r="U14" s="6"/>
      <c r="W14" s="3" t="s">
        <v>1330</v>
      </c>
      <c r="AB14" s="3" t="s">
        <v>1309</v>
      </c>
      <c r="AC14">
        <v>25</v>
      </c>
      <c r="AD14">
        <v>15</v>
      </c>
    </row>
    <row r="15" spans="1:30" ht="27" customHeight="1" x14ac:dyDescent="0.2">
      <c r="A15" s="2">
        <f t="shared" si="1"/>
        <v>114</v>
      </c>
      <c r="B15" s="2" t="s">
        <v>1266</v>
      </c>
      <c r="C15" s="1" t="s">
        <v>1271</v>
      </c>
      <c r="D15" s="2" t="s">
        <v>1327</v>
      </c>
      <c r="E15" s="1" t="s">
        <v>81</v>
      </c>
      <c r="F15" s="1" t="s">
        <v>6</v>
      </c>
      <c r="G15" s="1">
        <v>27</v>
      </c>
      <c r="H15" s="2" t="s">
        <v>1270</v>
      </c>
      <c r="I15" s="2"/>
      <c r="J15" s="14" t="s">
        <v>1384</v>
      </c>
      <c r="K15" s="2" t="s">
        <v>1294</v>
      </c>
      <c r="L15" s="2" t="s">
        <v>1297</v>
      </c>
      <c r="M15" s="2">
        <f t="shared" si="0"/>
        <v>15</v>
      </c>
      <c r="N15" s="28"/>
      <c r="O15" s="2" t="s">
        <v>1397</v>
      </c>
      <c r="P15" s="2" t="s">
        <v>1494</v>
      </c>
      <c r="Q15" s="2"/>
      <c r="R15" s="2" t="s">
        <v>1398</v>
      </c>
      <c r="U15" s="6"/>
      <c r="W15" s="3" t="s">
        <v>1339</v>
      </c>
      <c r="AB15" s="3" t="s">
        <v>1310</v>
      </c>
      <c r="AC15">
        <v>20</v>
      </c>
      <c r="AD15">
        <v>8</v>
      </c>
    </row>
    <row r="16" spans="1:30" ht="27" customHeight="1" x14ac:dyDescent="0.2">
      <c r="A16" s="2">
        <f t="shared" si="1"/>
        <v>115</v>
      </c>
      <c r="B16" s="2" t="s">
        <v>1266</v>
      </c>
      <c r="C16" s="1" t="s">
        <v>1271</v>
      </c>
      <c r="D16" s="2" t="s">
        <v>1327</v>
      </c>
      <c r="E16" s="1" t="s">
        <v>84</v>
      </c>
      <c r="F16" s="1" t="s">
        <v>6</v>
      </c>
      <c r="G16" s="1">
        <v>29</v>
      </c>
      <c r="H16" s="2" t="s">
        <v>1270</v>
      </c>
      <c r="I16" s="2"/>
      <c r="J16" s="14" t="s">
        <v>1380</v>
      </c>
      <c r="K16" s="2" t="s">
        <v>1294</v>
      </c>
      <c r="L16" s="2" t="s">
        <v>1561</v>
      </c>
      <c r="M16" s="2">
        <f t="shared" si="0"/>
        <v>10</v>
      </c>
      <c r="N16" s="28" t="s">
        <v>1570</v>
      </c>
      <c r="O16" s="2" t="s">
        <v>1446</v>
      </c>
      <c r="P16" s="2"/>
      <c r="Q16" s="2"/>
      <c r="R16" s="2"/>
      <c r="U16" s="17"/>
      <c r="W16" s="3" t="s">
        <v>1367</v>
      </c>
      <c r="Z16" s="18"/>
      <c r="AB16" s="3" t="s">
        <v>1311</v>
      </c>
      <c r="AC16">
        <v>15</v>
      </c>
      <c r="AD16">
        <v>8</v>
      </c>
    </row>
    <row r="17" spans="1:30" ht="27" customHeight="1" x14ac:dyDescent="0.2">
      <c r="A17" s="2">
        <f t="shared" si="1"/>
        <v>116</v>
      </c>
      <c r="B17" s="2" t="s">
        <v>1266</v>
      </c>
      <c r="C17" s="1" t="s">
        <v>1271</v>
      </c>
      <c r="D17" s="2" t="s">
        <v>1327</v>
      </c>
      <c r="E17" s="1" t="s">
        <v>87</v>
      </c>
      <c r="F17" s="1" t="s">
        <v>6</v>
      </c>
      <c r="G17" s="1">
        <v>32</v>
      </c>
      <c r="H17" s="2" t="s">
        <v>4</v>
      </c>
      <c r="I17" s="2"/>
      <c r="J17" s="14" t="s">
        <v>1456</v>
      </c>
      <c r="K17" s="2" t="s">
        <v>1314</v>
      </c>
      <c r="L17" s="2" t="s">
        <v>1312</v>
      </c>
      <c r="M17" s="2">
        <f t="shared" si="0"/>
        <v>10</v>
      </c>
      <c r="N17" s="28"/>
      <c r="O17" s="2" t="s">
        <v>1397</v>
      </c>
      <c r="P17" s="2" t="s">
        <v>1494</v>
      </c>
      <c r="Q17" s="2"/>
      <c r="R17" s="2"/>
      <c r="U17" s="6"/>
      <c r="W17" s="3" t="s">
        <v>1340</v>
      </c>
      <c r="Z17" s="18"/>
      <c r="AB17" s="3" t="s">
        <v>1312</v>
      </c>
      <c r="AC17">
        <v>10</v>
      </c>
      <c r="AD17">
        <v>10</v>
      </c>
    </row>
    <row r="18" spans="1:30" ht="27" customHeight="1" x14ac:dyDescent="0.2">
      <c r="A18" s="2">
        <f t="shared" si="1"/>
        <v>117</v>
      </c>
      <c r="B18" s="2" t="s">
        <v>1266</v>
      </c>
      <c r="C18" s="1" t="s">
        <v>1271</v>
      </c>
      <c r="D18" s="2" t="s">
        <v>1363</v>
      </c>
      <c r="E18" s="1" t="s">
        <v>97</v>
      </c>
      <c r="F18" s="1" t="s">
        <v>6</v>
      </c>
      <c r="G18" s="1">
        <v>29</v>
      </c>
      <c r="H18" s="2" t="s">
        <v>1270</v>
      </c>
      <c r="I18" s="2"/>
      <c r="J18" s="14" t="s">
        <v>1380</v>
      </c>
      <c r="K18" s="2" t="s">
        <v>1294</v>
      </c>
      <c r="L18" s="2" t="s">
        <v>1302</v>
      </c>
      <c r="M18" s="2">
        <f t="shared" si="0"/>
        <v>7</v>
      </c>
      <c r="N18" s="28"/>
      <c r="O18" s="2" t="s">
        <v>1397</v>
      </c>
      <c r="P18" s="2" t="s">
        <v>1494</v>
      </c>
      <c r="Q18" s="2"/>
      <c r="R18" s="2"/>
      <c r="U18" s="6"/>
      <c r="W18" s="3" t="s">
        <v>1341</v>
      </c>
      <c r="Z18" s="18"/>
      <c r="AB18" s="3" t="s">
        <v>1313</v>
      </c>
      <c r="AC18">
        <v>5</v>
      </c>
      <c r="AD18">
        <v>4</v>
      </c>
    </row>
    <row r="19" spans="1:30" ht="27" customHeight="1" x14ac:dyDescent="0.2">
      <c r="A19" s="2">
        <f t="shared" si="1"/>
        <v>118</v>
      </c>
      <c r="B19" s="2" t="s">
        <v>1266</v>
      </c>
      <c r="C19" s="1" t="s">
        <v>1271</v>
      </c>
      <c r="D19" s="2" t="s">
        <v>1363</v>
      </c>
      <c r="E19" s="1" t="s">
        <v>99</v>
      </c>
      <c r="F19" s="1" t="s">
        <v>6</v>
      </c>
      <c r="G19" s="1">
        <v>38</v>
      </c>
      <c r="H19" s="2" t="s">
        <v>1270</v>
      </c>
      <c r="I19" s="2"/>
      <c r="J19" s="14" t="s">
        <v>1380</v>
      </c>
      <c r="K19" s="2" t="s">
        <v>1315</v>
      </c>
      <c r="L19" s="2" t="s">
        <v>1308</v>
      </c>
      <c r="M19" s="2">
        <f t="shared" si="0"/>
        <v>30</v>
      </c>
      <c r="N19" s="28"/>
      <c r="O19" s="2" t="s">
        <v>1503</v>
      </c>
      <c r="P19" s="2" t="s">
        <v>1461</v>
      </c>
      <c r="Q19" s="2"/>
      <c r="R19" s="2"/>
      <c r="U19" s="17"/>
      <c r="W19" s="3" t="s">
        <v>1342</v>
      </c>
      <c r="AB19" s="3" t="s">
        <v>1560</v>
      </c>
      <c r="AC19">
        <v>5</v>
      </c>
      <c r="AD19">
        <v>5</v>
      </c>
    </row>
    <row r="20" spans="1:30" ht="27" customHeight="1" x14ac:dyDescent="0.2">
      <c r="A20" s="2">
        <f t="shared" si="1"/>
        <v>119</v>
      </c>
      <c r="B20" s="2" t="s">
        <v>1266</v>
      </c>
      <c r="C20" s="1" t="s">
        <v>1271</v>
      </c>
      <c r="D20" s="2" t="s">
        <v>1363</v>
      </c>
      <c r="E20" s="1" t="s">
        <v>102</v>
      </c>
      <c r="F20" s="1" t="s">
        <v>6</v>
      </c>
      <c r="G20" s="1">
        <v>32</v>
      </c>
      <c r="H20" s="2" t="s">
        <v>1270</v>
      </c>
      <c r="I20" s="2"/>
      <c r="J20" s="14" t="s">
        <v>1380</v>
      </c>
      <c r="K20" s="2" t="s">
        <v>1294</v>
      </c>
      <c r="L20" s="2" t="s">
        <v>1298</v>
      </c>
      <c r="M20" s="2">
        <f t="shared" si="0"/>
        <v>12</v>
      </c>
      <c r="N20" s="28"/>
      <c r="O20" s="2" t="s">
        <v>1504</v>
      </c>
      <c r="P20" s="2" t="s">
        <v>1461</v>
      </c>
      <c r="Q20" s="2"/>
      <c r="R20" s="2"/>
      <c r="U20" s="6"/>
      <c r="W20" s="3" t="s">
        <v>1343</v>
      </c>
      <c r="AB20" s="3" t="s">
        <v>1561</v>
      </c>
      <c r="AC20">
        <v>10</v>
      </c>
      <c r="AD20">
        <v>10</v>
      </c>
    </row>
    <row r="21" spans="1:30" ht="27" customHeight="1" x14ac:dyDescent="0.2">
      <c r="A21" s="2">
        <f t="shared" si="1"/>
        <v>120</v>
      </c>
      <c r="B21" s="2" t="s">
        <v>1266</v>
      </c>
      <c r="C21" s="1" t="s">
        <v>1271</v>
      </c>
      <c r="D21" s="2" t="s">
        <v>1329</v>
      </c>
      <c r="E21" s="1" t="s">
        <v>111</v>
      </c>
      <c r="F21" s="1" t="s">
        <v>5</v>
      </c>
      <c r="G21" s="1">
        <v>58</v>
      </c>
      <c r="H21" s="2" t="s">
        <v>1270</v>
      </c>
      <c r="I21" s="2"/>
      <c r="J21" s="14" t="s">
        <v>1380</v>
      </c>
      <c r="K21" s="2" t="s">
        <v>1315</v>
      </c>
      <c r="L21" s="2" t="s">
        <v>1304</v>
      </c>
      <c r="M21" s="2">
        <f t="shared" si="0"/>
        <v>15</v>
      </c>
      <c r="N21" s="28"/>
      <c r="O21" s="2" t="s">
        <v>1449</v>
      </c>
      <c r="P21" s="2" t="s">
        <v>1458</v>
      </c>
      <c r="Q21" s="2"/>
      <c r="R21" s="2"/>
      <c r="U21" s="17"/>
      <c r="W21" s="3" t="s">
        <v>1344</v>
      </c>
      <c r="AB21" s="3" t="s">
        <v>1562</v>
      </c>
      <c r="AC21">
        <v>15</v>
      </c>
      <c r="AD21">
        <v>8</v>
      </c>
    </row>
    <row r="22" spans="1:30" ht="27" customHeight="1" x14ac:dyDescent="0.2">
      <c r="A22" s="2">
        <f t="shared" si="1"/>
        <v>121</v>
      </c>
      <c r="B22" s="2" t="s">
        <v>1266</v>
      </c>
      <c r="C22" s="1" t="s">
        <v>1271</v>
      </c>
      <c r="D22" s="2" t="s">
        <v>1329</v>
      </c>
      <c r="E22" s="1" t="s">
        <v>117</v>
      </c>
      <c r="F22" s="1" t="s">
        <v>5</v>
      </c>
      <c r="G22" s="1">
        <v>28</v>
      </c>
      <c r="H22" s="2" t="s">
        <v>1270</v>
      </c>
      <c r="I22" s="2"/>
      <c r="J22" s="14" t="s">
        <v>1380</v>
      </c>
      <c r="K22" s="2" t="s">
        <v>1315</v>
      </c>
      <c r="L22" s="2" t="s">
        <v>1308</v>
      </c>
      <c r="M22" s="2">
        <f t="shared" si="0"/>
        <v>30</v>
      </c>
      <c r="N22" s="28" t="s">
        <v>1572</v>
      </c>
      <c r="O22" s="2" t="s">
        <v>1446</v>
      </c>
      <c r="P22" s="2"/>
      <c r="Q22" s="2"/>
      <c r="R22" s="2" t="s">
        <v>1419</v>
      </c>
      <c r="U22" s="6"/>
      <c r="W22" s="3" t="s">
        <v>1345</v>
      </c>
      <c r="AB22" s="3" t="s">
        <v>1563</v>
      </c>
      <c r="AC22">
        <v>18</v>
      </c>
      <c r="AD22">
        <v>7</v>
      </c>
    </row>
    <row r="23" spans="1:30" ht="27" customHeight="1" x14ac:dyDescent="0.2">
      <c r="A23" s="2">
        <f t="shared" si="1"/>
        <v>122</v>
      </c>
      <c r="B23" s="2" t="s">
        <v>1266</v>
      </c>
      <c r="C23" s="1" t="s">
        <v>1271</v>
      </c>
      <c r="D23" s="2" t="s">
        <v>1569</v>
      </c>
      <c r="E23" s="1" t="s">
        <v>120</v>
      </c>
      <c r="F23" s="1" t="s">
        <v>6</v>
      </c>
      <c r="G23" s="1">
        <v>18</v>
      </c>
      <c r="H23" s="2" t="s">
        <v>1270</v>
      </c>
      <c r="I23" s="2"/>
      <c r="J23" s="14" t="s">
        <v>1380</v>
      </c>
      <c r="K23" s="2" t="s">
        <v>1314</v>
      </c>
      <c r="L23" s="2" t="s">
        <v>1312</v>
      </c>
      <c r="M23" s="2">
        <f t="shared" si="0"/>
        <v>10</v>
      </c>
      <c r="N23" s="28" t="s">
        <v>1572</v>
      </c>
      <c r="O23" s="2" t="s">
        <v>1427</v>
      </c>
      <c r="P23" s="2" t="s">
        <v>1287</v>
      </c>
      <c r="Q23" s="2"/>
      <c r="R23" s="2"/>
      <c r="U23" s="6"/>
      <c r="W23" s="3" t="s">
        <v>1363</v>
      </c>
      <c r="AB23" s="3" t="s">
        <v>1564</v>
      </c>
      <c r="AC23">
        <v>22</v>
      </c>
      <c r="AD23">
        <v>15</v>
      </c>
    </row>
    <row r="24" spans="1:30" ht="27" customHeight="1" x14ac:dyDescent="0.2">
      <c r="A24" s="2">
        <f t="shared" si="1"/>
        <v>123</v>
      </c>
      <c r="B24" s="2" t="s">
        <v>1266</v>
      </c>
      <c r="C24" s="1" t="s">
        <v>1272</v>
      </c>
      <c r="D24" s="2" t="s">
        <v>1268</v>
      </c>
      <c r="E24" s="1" t="s">
        <v>125</v>
      </c>
      <c r="F24" s="1" t="s">
        <v>6</v>
      </c>
      <c r="G24" s="1">
        <v>50</v>
      </c>
      <c r="H24" s="2" t="s">
        <v>1270</v>
      </c>
      <c r="I24" s="2"/>
      <c r="J24" s="14" t="s">
        <v>1380</v>
      </c>
      <c r="K24" s="2" t="s">
        <v>1294</v>
      </c>
      <c r="L24" s="2" t="s">
        <v>1564</v>
      </c>
      <c r="M24" s="2">
        <f t="shared" si="0"/>
        <v>22</v>
      </c>
      <c r="N24" s="28" t="s">
        <v>1572</v>
      </c>
      <c r="O24" s="2" t="s">
        <v>1480</v>
      </c>
      <c r="P24" s="2" t="s">
        <v>1551</v>
      </c>
      <c r="Q24" s="2"/>
      <c r="R24" s="2"/>
      <c r="U24" s="6"/>
      <c r="AB24" s="3" t="s">
        <v>1435</v>
      </c>
      <c r="AC24">
        <v>50</v>
      </c>
    </row>
    <row r="25" spans="1:30" ht="27" customHeight="1" x14ac:dyDescent="0.2">
      <c r="A25" s="2">
        <f t="shared" si="1"/>
        <v>124</v>
      </c>
      <c r="B25" s="2" t="s">
        <v>1266</v>
      </c>
      <c r="C25" s="1" t="s">
        <v>1272</v>
      </c>
      <c r="D25" s="2" t="s">
        <v>1328</v>
      </c>
      <c r="E25" s="1" t="s">
        <v>130</v>
      </c>
      <c r="F25" s="1" t="s">
        <v>5</v>
      </c>
      <c r="G25" s="1">
        <v>40</v>
      </c>
      <c r="H25" s="2" t="s">
        <v>4</v>
      </c>
      <c r="I25" s="2"/>
      <c r="J25" s="14" t="s">
        <v>1457</v>
      </c>
      <c r="K25" s="2" t="s">
        <v>1294</v>
      </c>
      <c r="L25" s="2" t="s">
        <v>1564</v>
      </c>
      <c r="M25" s="2">
        <f t="shared" si="0"/>
        <v>22</v>
      </c>
      <c r="N25" s="28" t="s">
        <v>1570</v>
      </c>
      <c r="O25" s="2" t="s">
        <v>1488</v>
      </c>
      <c r="P25" s="2" t="s">
        <v>1461</v>
      </c>
      <c r="Q25" s="2"/>
      <c r="R25" s="2"/>
      <c r="U25" s="6"/>
      <c r="AB25" s="3" t="s">
        <v>1436</v>
      </c>
    </row>
    <row r="26" spans="1:30" ht="27" customHeight="1" x14ac:dyDescent="0.2">
      <c r="A26" s="2">
        <f t="shared" si="1"/>
        <v>125</v>
      </c>
      <c r="B26" s="2" t="s">
        <v>1266</v>
      </c>
      <c r="C26" s="1" t="s">
        <v>1272</v>
      </c>
      <c r="D26" s="2" t="s">
        <v>1328</v>
      </c>
      <c r="E26" s="1" t="s">
        <v>134</v>
      </c>
      <c r="F26" s="1" t="s">
        <v>6</v>
      </c>
      <c r="G26" s="1">
        <v>42</v>
      </c>
      <c r="H26" s="2" t="s">
        <v>1270</v>
      </c>
      <c r="I26" s="2"/>
      <c r="J26" s="14" t="s">
        <v>1380</v>
      </c>
      <c r="K26" s="2" t="s">
        <v>1315</v>
      </c>
      <c r="L26" s="2" t="s">
        <v>1308</v>
      </c>
      <c r="M26" s="2">
        <f t="shared" si="0"/>
        <v>30</v>
      </c>
      <c r="N26" s="28"/>
      <c r="O26" s="2" t="s">
        <v>1478</v>
      </c>
      <c r="P26" s="2" t="s">
        <v>1461</v>
      </c>
      <c r="Q26" s="2"/>
      <c r="R26" s="2"/>
      <c r="U26" s="6"/>
      <c r="AB26" s="3"/>
    </row>
    <row r="27" spans="1:30" ht="27" customHeight="1" x14ac:dyDescent="0.2">
      <c r="A27" s="2">
        <f t="shared" si="1"/>
        <v>126</v>
      </c>
      <c r="B27" s="2" t="s">
        <v>1266</v>
      </c>
      <c r="C27" s="1" t="s">
        <v>1272</v>
      </c>
      <c r="D27" s="2" t="s">
        <v>1328</v>
      </c>
      <c r="E27" s="1" t="s">
        <v>1320</v>
      </c>
      <c r="F27" s="1" t="s">
        <v>5</v>
      </c>
      <c r="G27" s="1">
        <v>35</v>
      </c>
      <c r="H27" s="2" t="s">
        <v>1270</v>
      </c>
      <c r="I27" s="2"/>
      <c r="J27" s="14" t="s">
        <v>1380</v>
      </c>
      <c r="K27" s="2" t="s">
        <v>1315</v>
      </c>
      <c r="L27" s="2" t="s">
        <v>1304</v>
      </c>
      <c r="M27" s="2">
        <f t="shared" si="0"/>
        <v>15</v>
      </c>
      <c r="N27" s="28"/>
      <c r="O27" s="2" t="s">
        <v>1460</v>
      </c>
      <c r="P27" s="2" t="s">
        <v>1494</v>
      </c>
      <c r="Q27" s="2"/>
      <c r="R27" s="2"/>
      <c r="U27" s="6"/>
    </row>
    <row r="28" spans="1:30" ht="27" customHeight="1" x14ac:dyDescent="0.2">
      <c r="A28" s="2">
        <f t="shared" si="1"/>
        <v>127</v>
      </c>
      <c r="B28" s="2" t="s">
        <v>1266</v>
      </c>
      <c r="C28" s="1" t="s">
        <v>1272</v>
      </c>
      <c r="D28" s="2" t="s">
        <v>1328</v>
      </c>
      <c r="E28" s="1" t="s">
        <v>1321</v>
      </c>
      <c r="F28" s="1" t="s">
        <v>5</v>
      </c>
      <c r="G28" s="1">
        <v>29</v>
      </c>
      <c r="H28" s="2" t="s">
        <v>1270</v>
      </c>
      <c r="I28" s="2"/>
      <c r="J28" s="14" t="s">
        <v>1380</v>
      </c>
      <c r="K28" s="2" t="s">
        <v>1315</v>
      </c>
      <c r="L28" s="2" t="s">
        <v>1308</v>
      </c>
      <c r="M28" s="2">
        <f t="shared" si="0"/>
        <v>30</v>
      </c>
      <c r="N28" s="28"/>
      <c r="O28" s="2" t="s">
        <v>1448</v>
      </c>
      <c r="P28" s="2"/>
      <c r="Q28" s="2"/>
      <c r="R28" s="2"/>
      <c r="U28" s="17"/>
    </row>
    <row r="29" spans="1:30" ht="27" customHeight="1" x14ac:dyDescent="0.2">
      <c r="A29" s="2">
        <f t="shared" si="1"/>
        <v>128</v>
      </c>
      <c r="B29" s="2" t="s">
        <v>1266</v>
      </c>
      <c r="C29" s="1" t="s">
        <v>1272</v>
      </c>
      <c r="D29" s="2" t="s">
        <v>1328</v>
      </c>
      <c r="E29" s="1" t="s">
        <v>1322</v>
      </c>
      <c r="F29" s="1" t="s">
        <v>6</v>
      </c>
      <c r="G29" s="1">
        <v>29</v>
      </c>
      <c r="H29" s="2" t="s">
        <v>1270</v>
      </c>
      <c r="I29" s="2"/>
      <c r="J29" s="14" t="s">
        <v>1380</v>
      </c>
      <c r="K29" s="2" t="s">
        <v>1314</v>
      </c>
      <c r="L29" s="2" t="s">
        <v>1312</v>
      </c>
      <c r="M29" s="2">
        <f t="shared" si="0"/>
        <v>10</v>
      </c>
      <c r="N29" s="28"/>
      <c r="O29" s="2" t="s">
        <v>1448</v>
      </c>
      <c r="P29" s="2"/>
      <c r="Q29" s="2"/>
      <c r="R29" s="2"/>
      <c r="U29" s="6"/>
      <c r="AD29">
        <f>SUM(AD2:AD28)</f>
        <v>200</v>
      </c>
    </row>
    <row r="30" spans="1:30" ht="27" customHeight="1" x14ac:dyDescent="0.2">
      <c r="A30" s="2">
        <f t="shared" si="1"/>
        <v>129</v>
      </c>
      <c r="B30" s="2" t="s">
        <v>1266</v>
      </c>
      <c r="C30" s="1" t="s">
        <v>1358</v>
      </c>
      <c r="D30" s="2" t="s">
        <v>1336</v>
      </c>
      <c r="E30" s="1" t="s">
        <v>1323</v>
      </c>
      <c r="F30" s="1" t="s">
        <v>5</v>
      </c>
      <c r="G30" s="1">
        <v>50</v>
      </c>
      <c r="H30" s="2" t="s">
        <v>1270</v>
      </c>
      <c r="I30" s="2"/>
      <c r="J30" s="14" t="s">
        <v>1380</v>
      </c>
      <c r="K30" s="2" t="s">
        <v>1294</v>
      </c>
      <c r="L30" s="2" t="s">
        <v>1564</v>
      </c>
      <c r="M30" s="2">
        <f t="shared" si="0"/>
        <v>22</v>
      </c>
      <c r="N30" s="28" t="s">
        <v>1570</v>
      </c>
      <c r="O30" s="2" t="s">
        <v>1505</v>
      </c>
      <c r="P30" s="2" t="s">
        <v>1461</v>
      </c>
      <c r="Q30" s="2"/>
      <c r="R30" s="2"/>
      <c r="U30" s="6"/>
    </row>
    <row r="31" spans="1:30" ht="27" customHeight="1" x14ac:dyDescent="0.2">
      <c r="A31" s="2">
        <f t="shared" si="1"/>
        <v>130</v>
      </c>
      <c r="B31" s="2" t="s">
        <v>1266</v>
      </c>
      <c r="C31" s="1" t="s">
        <v>1358</v>
      </c>
      <c r="D31" s="2" t="s">
        <v>1331</v>
      </c>
      <c r="E31" s="1" t="s">
        <v>1324</v>
      </c>
      <c r="F31" s="1" t="s">
        <v>6</v>
      </c>
      <c r="G31" s="1">
        <v>45</v>
      </c>
      <c r="H31" s="2" t="s">
        <v>1270</v>
      </c>
      <c r="I31" s="2"/>
      <c r="J31" s="14" t="s">
        <v>1380</v>
      </c>
      <c r="K31" s="2" t="s">
        <v>1294</v>
      </c>
      <c r="L31" s="2" t="s">
        <v>1297</v>
      </c>
      <c r="M31" s="2">
        <f t="shared" si="0"/>
        <v>15</v>
      </c>
      <c r="N31" s="28"/>
      <c r="O31" s="2" t="s">
        <v>1506</v>
      </c>
      <c r="P31" s="2" t="s">
        <v>1458</v>
      </c>
      <c r="Q31" s="2"/>
      <c r="R31" s="2"/>
    </row>
    <row r="32" spans="1:30" ht="27" customHeight="1" x14ac:dyDescent="0.2">
      <c r="A32" s="2">
        <f t="shared" si="1"/>
        <v>131</v>
      </c>
      <c r="B32" s="2" t="s">
        <v>1266</v>
      </c>
      <c r="C32" s="1" t="s">
        <v>1358</v>
      </c>
      <c r="D32" s="2" t="s">
        <v>1331</v>
      </c>
      <c r="E32" s="1" t="s">
        <v>1325</v>
      </c>
      <c r="F32" s="1" t="s">
        <v>5</v>
      </c>
      <c r="G32" s="1">
        <v>58</v>
      </c>
      <c r="H32" s="2" t="s">
        <v>1270</v>
      </c>
      <c r="I32" s="2"/>
      <c r="J32" s="14" t="s">
        <v>1380</v>
      </c>
      <c r="K32" s="2" t="s">
        <v>1314</v>
      </c>
      <c r="L32" s="2" t="s">
        <v>1311</v>
      </c>
      <c r="M32" s="2">
        <f t="shared" si="0"/>
        <v>15</v>
      </c>
      <c r="N32" s="28" t="s">
        <v>1572</v>
      </c>
      <c r="O32" s="2" t="s">
        <v>1507</v>
      </c>
      <c r="P32" s="2" t="s">
        <v>1461</v>
      </c>
      <c r="Q32" s="2"/>
      <c r="R32" s="2"/>
    </row>
    <row r="33" spans="1:18" ht="27" customHeight="1" x14ac:dyDescent="0.2">
      <c r="A33" s="2">
        <f t="shared" si="1"/>
        <v>132</v>
      </c>
      <c r="B33" s="2" t="s">
        <v>1266</v>
      </c>
      <c r="C33" s="1" t="s">
        <v>1358</v>
      </c>
      <c r="D33" s="2"/>
      <c r="E33" s="1" t="s">
        <v>1443</v>
      </c>
      <c r="F33" s="1" t="s">
        <v>5</v>
      </c>
      <c r="G33" s="1">
        <v>27</v>
      </c>
      <c r="H33" s="2" t="s">
        <v>1270</v>
      </c>
      <c r="I33" s="2"/>
      <c r="J33" s="14" t="s">
        <v>1380</v>
      </c>
      <c r="K33" s="2" t="s">
        <v>1294</v>
      </c>
      <c r="L33" s="2" t="s">
        <v>1298</v>
      </c>
      <c r="M33" s="2">
        <f t="shared" si="0"/>
        <v>12</v>
      </c>
      <c r="N33" s="28" t="s">
        <v>1572</v>
      </c>
      <c r="O33" s="2" t="s">
        <v>1448</v>
      </c>
      <c r="P33" s="2"/>
      <c r="Q33" s="2"/>
      <c r="R33" s="2"/>
    </row>
    <row r="34" spans="1:18" ht="27" customHeight="1" x14ac:dyDescent="0.2">
      <c r="A34" s="2">
        <f t="shared" si="1"/>
        <v>133</v>
      </c>
      <c r="B34" s="2" t="s">
        <v>1266</v>
      </c>
      <c r="C34" s="1" t="s">
        <v>1358</v>
      </c>
      <c r="D34" s="2"/>
      <c r="E34" s="1" t="s">
        <v>1442</v>
      </c>
      <c r="F34" s="1" t="s">
        <v>5</v>
      </c>
      <c r="G34" s="1">
        <v>25</v>
      </c>
      <c r="H34" s="2" t="s">
        <v>1359</v>
      </c>
      <c r="I34" s="2"/>
      <c r="J34" s="14" t="s">
        <v>1390</v>
      </c>
      <c r="K34" s="2" t="s">
        <v>1315</v>
      </c>
      <c r="L34" s="2" t="s">
        <v>1308</v>
      </c>
      <c r="M34" s="2">
        <f t="shared" si="0"/>
        <v>30</v>
      </c>
      <c r="N34" s="28"/>
      <c r="O34" s="2" t="s">
        <v>1508</v>
      </c>
      <c r="P34" s="2" t="s">
        <v>1461</v>
      </c>
      <c r="Q34" s="2"/>
      <c r="R34" s="2"/>
    </row>
    <row r="35" spans="1:18" ht="27" customHeight="1" x14ac:dyDescent="0.2">
      <c r="A35" s="2">
        <f t="shared" si="1"/>
        <v>134</v>
      </c>
      <c r="B35" s="2" t="s">
        <v>1267</v>
      </c>
      <c r="C35" s="1"/>
      <c r="D35" s="2" t="s">
        <v>1335</v>
      </c>
      <c r="E35" s="1" t="s">
        <v>1440</v>
      </c>
      <c r="F35" s="1" t="s">
        <v>5</v>
      </c>
      <c r="G35" s="1">
        <v>55</v>
      </c>
      <c r="H35" s="2" t="s">
        <v>1270</v>
      </c>
      <c r="I35" s="2"/>
      <c r="J35" s="14" t="s">
        <v>1380</v>
      </c>
      <c r="K35" s="2" t="s">
        <v>1294</v>
      </c>
      <c r="L35" s="2" t="s">
        <v>1302</v>
      </c>
      <c r="M35" s="2">
        <f t="shared" si="0"/>
        <v>7</v>
      </c>
      <c r="N35" s="28"/>
      <c r="O35" s="2" t="s">
        <v>1460</v>
      </c>
      <c r="P35" s="2" t="s">
        <v>1458</v>
      </c>
      <c r="Q35" s="2"/>
      <c r="R35" s="2"/>
    </row>
    <row r="36" spans="1:18" ht="27" customHeight="1" x14ac:dyDescent="0.2">
      <c r="A36" s="2">
        <f t="shared" si="1"/>
        <v>135</v>
      </c>
      <c r="B36" s="2" t="s">
        <v>1267</v>
      </c>
      <c r="C36" s="1" t="s">
        <v>1276</v>
      </c>
      <c r="D36" s="2" t="s">
        <v>1336</v>
      </c>
      <c r="E36" s="1" t="s">
        <v>1441</v>
      </c>
      <c r="F36" s="1" t="s">
        <v>5</v>
      </c>
      <c r="G36" s="1">
        <v>47</v>
      </c>
      <c r="H36" s="2" t="s">
        <v>1270</v>
      </c>
      <c r="I36" s="2"/>
      <c r="J36" s="14" t="s">
        <v>1380</v>
      </c>
      <c r="K36" s="2" t="s">
        <v>1314</v>
      </c>
      <c r="L36" s="2" t="s">
        <v>1309</v>
      </c>
      <c r="M36" s="2">
        <f t="shared" si="0"/>
        <v>25</v>
      </c>
      <c r="N36" s="28"/>
      <c r="O36" s="2" t="s">
        <v>1509</v>
      </c>
      <c r="P36" s="2" t="s">
        <v>1461</v>
      </c>
      <c r="Q36" s="2"/>
      <c r="R36" s="2"/>
    </row>
    <row r="37" spans="1:18" ht="27" customHeight="1" x14ac:dyDescent="0.2">
      <c r="A37" s="2">
        <f t="shared" si="1"/>
        <v>136</v>
      </c>
      <c r="B37" s="2" t="s">
        <v>1267</v>
      </c>
      <c r="C37" s="1" t="s">
        <v>1276</v>
      </c>
      <c r="D37" s="2"/>
      <c r="E37" s="1" t="s">
        <v>137</v>
      </c>
      <c r="F37" s="1" t="s">
        <v>5</v>
      </c>
      <c r="G37" s="1">
        <v>50</v>
      </c>
      <c r="H37" s="2" t="s">
        <v>1270</v>
      </c>
      <c r="I37" s="2"/>
      <c r="J37" s="14" t="s">
        <v>1380</v>
      </c>
      <c r="K37" s="2" t="s">
        <v>1294</v>
      </c>
      <c r="L37" s="2" t="s">
        <v>1562</v>
      </c>
      <c r="M37" s="2">
        <f t="shared" si="0"/>
        <v>15</v>
      </c>
      <c r="N37" s="28" t="s">
        <v>1570</v>
      </c>
      <c r="O37" s="2" t="s">
        <v>1557</v>
      </c>
      <c r="P37" s="2" t="s">
        <v>1461</v>
      </c>
      <c r="Q37" s="2"/>
      <c r="R37" s="2"/>
    </row>
    <row r="38" spans="1:18" ht="27" customHeight="1" x14ac:dyDescent="0.2">
      <c r="A38" s="2">
        <f t="shared" si="1"/>
        <v>137</v>
      </c>
      <c r="B38" s="2" t="s">
        <v>1267</v>
      </c>
      <c r="C38" s="1" t="s">
        <v>1276</v>
      </c>
      <c r="D38" s="2"/>
      <c r="E38" s="1" t="s">
        <v>142</v>
      </c>
      <c r="F38" s="1" t="s">
        <v>5</v>
      </c>
      <c r="G38" s="1">
        <v>45</v>
      </c>
      <c r="H38" s="2" t="s">
        <v>1270</v>
      </c>
      <c r="I38" s="2"/>
      <c r="J38" s="14" t="s">
        <v>1380</v>
      </c>
      <c r="K38" s="2" t="s">
        <v>1294</v>
      </c>
      <c r="L38" s="2" t="s">
        <v>1303</v>
      </c>
      <c r="M38" s="2">
        <f t="shared" si="0"/>
        <v>11</v>
      </c>
      <c r="N38" s="28"/>
      <c r="O38" s="2" t="s">
        <v>1510</v>
      </c>
      <c r="P38" s="2" t="s">
        <v>1461</v>
      </c>
      <c r="Q38" s="2"/>
      <c r="R38" s="2"/>
    </row>
    <row r="39" spans="1:18" ht="27" customHeight="1" x14ac:dyDescent="0.2">
      <c r="A39" s="2">
        <f t="shared" si="1"/>
        <v>138</v>
      </c>
      <c r="B39" s="2" t="s">
        <v>1267</v>
      </c>
      <c r="C39" s="1" t="s">
        <v>1276</v>
      </c>
      <c r="D39" s="2"/>
      <c r="E39" s="1" t="s">
        <v>147</v>
      </c>
      <c r="F39" s="1" t="s">
        <v>5</v>
      </c>
      <c r="G39" s="1">
        <v>35</v>
      </c>
      <c r="H39" s="2" t="s">
        <v>1270</v>
      </c>
      <c r="I39" s="2"/>
      <c r="J39" s="14" t="s">
        <v>1380</v>
      </c>
      <c r="K39" s="2" t="s">
        <v>1294</v>
      </c>
      <c r="L39" s="2" t="s">
        <v>1300</v>
      </c>
      <c r="M39" s="2">
        <f t="shared" si="0"/>
        <v>5</v>
      </c>
      <c r="N39" s="28"/>
      <c r="O39" s="1" t="s">
        <v>1484</v>
      </c>
      <c r="P39" s="2" t="s">
        <v>1461</v>
      </c>
      <c r="Q39" s="2"/>
      <c r="R39" s="2"/>
    </row>
    <row r="40" spans="1:18" ht="27" customHeight="1" x14ac:dyDescent="0.2">
      <c r="A40" s="2">
        <f t="shared" si="1"/>
        <v>139</v>
      </c>
      <c r="B40" s="2" t="s">
        <v>1267</v>
      </c>
      <c r="C40" s="1" t="s">
        <v>1276</v>
      </c>
      <c r="D40" s="2"/>
      <c r="E40" s="1" t="s">
        <v>152</v>
      </c>
      <c r="F40" s="1" t="s">
        <v>6</v>
      </c>
      <c r="G40" s="1">
        <v>27</v>
      </c>
      <c r="H40" s="2" t="s">
        <v>1270</v>
      </c>
      <c r="I40" s="2"/>
      <c r="J40" s="14" t="s">
        <v>1380</v>
      </c>
      <c r="K40" s="2" t="s">
        <v>1294</v>
      </c>
      <c r="L40" s="2" t="s">
        <v>1561</v>
      </c>
      <c r="M40" s="2">
        <f t="shared" si="0"/>
        <v>10</v>
      </c>
      <c r="N40" s="28" t="s">
        <v>1570</v>
      </c>
      <c r="O40" s="2" t="s">
        <v>1397</v>
      </c>
      <c r="P40" s="2" t="s">
        <v>1494</v>
      </c>
      <c r="Q40" s="2"/>
      <c r="R40" s="2"/>
    </row>
    <row r="41" spans="1:18" ht="27" customHeight="1" x14ac:dyDescent="0.2">
      <c r="A41" s="2">
        <f t="shared" si="1"/>
        <v>140</v>
      </c>
      <c r="B41" s="2" t="s">
        <v>1267</v>
      </c>
      <c r="C41" s="1" t="s">
        <v>1276</v>
      </c>
      <c r="D41" s="2"/>
      <c r="E41" s="1" t="s">
        <v>158</v>
      </c>
      <c r="F41" s="1" t="s">
        <v>6</v>
      </c>
      <c r="G41" s="1">
        <v>25</v>
      </c>
      <c r="H41" s="2" t="s">
        <v>1270</v>
      </c>
      <c r="I41" s="2"/>
      <c r="J41" s="14" t="s">
        <v>1380</v>
      </c>
      <c r="K41" s="2" t="s">
        <v>1294</v>
      </c>
      <c r="L41" s="2" t="s">
        <v>1313</v>
      </c>
      <c r="M41" s="2">
        <f t="shared" si="0"/>
        <v>5</v>
      </c>
      <c r="N41" s="28"/>
      <c r="O41" s="2" t="s">
        <v>1448</v>
      </c>
      <c r="P41" s="2"/>
      <c r="Q41" s="2"/>
      <c r="R41" s="2"/>
    </row>
    <row r="42" spans="1:18" ht="27" customHeight="1" x14ac:dyDescent="0.2">
      <c r="A42" s="2">
        <f t="shared" si="1"/>
        <v>141</v>
      </c>
      <c r="B42" s="2" t="s">
        <v>1267</v>
      </c>
      <c r="C42" s="1" t="s">
        <v>1276</v>
      </c>
      <c r="D42" s="2"/>
      <c r="E42" s="1" t="s">
        <v>1360</v>
      </c>
      <c r="F42" s="1" t="s">
        <v>5</v>
      </c>
      <c r="G42" s="1">
        <v>40</v>
      </c>
      <c r="H42" s="2" t="s">
        <v>1270</v>
      </c>
      <c r="I42" s="2" t="s">
        <v>1326</v>
      </c>
      <c r="J42" s="14" t="s">
        <v>1380</v>
      </c>
      <c r="K42" s="2" t="s">
        <v>1315</v>
      </c>
      <c r="L42" s="2" t="s">
        <v>1308</v>
      </c>
      <c r="M42" s="2">
        <f t="shared" si="0"/>
        <v>30</v>
      </c>
      <c r="N42" s="28" t="s">
        <v>1572</v>
      </c>
      <c r="O42" s="2" t="s">
        <v>1460</v>
      </c>
      <c r="P42" s="2" t="s">
        <v>1494</v>
      </c>
      <c r="Q42" s="40" t="s">
        <v>1670</v>
      </c>
      <c r="R42" s="2"/>
    </row>
    <row r="43" spans="1:18" ht="27" customHeight="1" x14ac:dyDescent="0.2">
      <c r="A43" s="2">
        <f t="shared" si="1"/>
        <v>142</v>
      </c>
      <c r="B43" s="2" t="s">
        <v>1267</v>
      </c>
      <c r="C43" s="1" t="s">
        <v>1276</v>
      </c>
      <c r="D43" s="2"/>
      <c r="E43" s="1" t="s">
        <v>1361</v>
      </c>
      <c r="F43" s="1" t="s">
        <v>5</v>
      </c>
      <c r="G43" s="1">
        <v>39</v>
      </c>
      <c r="H43" s="2" t="s">
        <v>1270</v>
      </c>
      <c r="I43" s="2" t="s">
        <v>1326</v>
      </c>
      <c r="J43" s="14" t="s">
        <v>1380</v>
      </c>
      <c r="K43" s="2" t="s">
        <v>1314</v>
      </c>
      <c r="L43" s="2" t="s">
        <v>1309</v>
      </c>
      <c r="M43" s="2">
        <f t="shared" si="0"/>
        <v>25</v>
      </c>
      <c r="N43" s="28" t="s">
        <v>1572</v>
      </c>
      <c r="O43" s="2" t="s">
        <v>1448</v>
      </c>
      <c r="P43" s="2"/>
      <c r="Q43" s="40" t="s">
        <v>1670</v>
      </c>
      <c r="R43" s="2"/>
    </row>
    <row r="44" spans="1:18" ht="27" customHeight="1" x14ac:dyDescent="0.2">
      <c r="A44" s="2">
        <f t="shared" si="1"/>
        <v>143</v>
      </c>
      <c r="B44" s="2" t="s">
        <v>1267</v>
      </c>
      <c r="C44" s="1" t="s">
        <v>1276</v>
      </c>
      <c r="D44" s="2"/>
      <c r="E44" s="1" t="s">
        <v>1362</v>
      </c>
      <c r="F44" s="1" t="s">
        <v>6</v>
      </c>
      <c r="G44" s="1">
        <v>33</v>
      </c>
      <c r="H44" s="2" t="s">
        <v>1270</v>
      </c>
      <c r="I44" s="2" t="s">
        <v>1326</v>
      </c>
      <c r="J44" s="14" t="s">
        <v>1380</v>
      </c>
      <c r="K44" s="2" t="s">
        <v>1315</v>
      </c>
      <c r="L44" s="2" t="s">
        <v>1308</v>
      </c>
      <c r="M44" s="2">
        <f t="shared" si="0"/>
        <v>30</v>
      </c>
      <c r="N44" s="28" t="s">
        <v>1572</v>
      </c>
      <c r="O44" s="2" t="s">
        <v>1448</v>
      </c>
      <c r="P44" s="2"/>
      <c r="Q44" s="40" t="s">
        <v>1670</v>
      </c>
      <c r="R44" s="2"/>
    </row>
    <row r="45" spans="1:18" ht="27" customHeight="1" x14ac:dyDescent="0.2">
      <c r="A45" s="2">
        <f t="shared" si="1"/>
        <v>144</v>
      </c>
      <c r="B45" s="2" t="s">
        <v>1277</v>
      </c>
      <c r="C45" s="1"/>
      <c r="D45" s="2" t="s">
        <v>1335</v>
      </c>
      <c r="E45" s="1" t="s">
        <v>179</v>
      </c>
      <c r="F45" s="1" t="s">
        <v>5</v>
      </c>
      <c r="G45" s="1">
        <v>56</v>
      </c>
      <c r="H45" s="2" t="s">
        <v>1270</v>
      </c>
      <c r="I45" s="2"/>
      <c r="J45" s="14" t="s">
        <v>1380</v>
      </c>
      <c r="K45" s="2" t="s">
        <v>1294</v>
      </c>
      <c r="L45" s="2" t="s">
        <v>1564</v>
      </c>
      <c r="M45" s="2">
        <f t="shared" si="0"/>
        <v>22</v>
      </c>
      <c r="N45" s="28" t="s">
        <v>1570</v>
      </c>
      <c r="O45" s="1" t="s">
        <v>1511</v>
      </c>
      <c r="P45" s="2" t="s">
        <v>1461</v>
      </c>
      <c r="Q45" s="2"/>
      <c r="R45" s="2"/>
    </row>
    <row r="46" spans="1:18" ht="27" customHeight="1" x14ac:dyDescent="0.2">
      <c r="A46" s="2">
        <f t="shared" si="1"/>
        <v>145</v>
      </c>
      <c r="B46" s="2" t="s">
        <v>1277</v>
      </c>
      <c r="C46" s="1" t="s">
        <v>1273</v>
      </c>
      <c r="D46" s="2" t="s">
        <v>1268</v>
      </c>
      <c r="E46" s="1" t="s">
        <v>184</v>
      </c>
      <c r="F46" s="1" t="s">
        <v>5</v>
      </c>
      <c r="G46" s="1">
        <v>52</v>
      </c>
      <c r="H46" s="2" t="s">
        <v>1270</v>
      </c>
      <c r="I46" s="2"/>
      <c r="J46" s="14" t="s">
        <v>1380</v>
      </c>
      <c r="K46" s="2" t="s">
        <v>1315</v>
      </c>
      <c r="L46" s="2" t="s">
        <v>1308</v>
      </c>
      <c r="M46" s="2">
        <f t="shared" si="0"/>
        <v>30</v>
      </c>
      <c r="N46" s="28" t="s">
        <v>1573</v>
      </c>
      <c r="O46" s="2" t="s">
        <v>1512</v>
      </c>
      <c r="P46" s="2" t="s">
        <v>1461</v>
      </c>
      <c r="Q46" s="2"/>
      <c r="R46" s="2" t="s">
        <v>1416</v>
      </c>
    </row>
    <row r="47" spans="1:18" ht="27" customHeight="1" x14ac:dyDescent="0.2">
      <c r="A47" s="2">
        <f t="shared" si="1"/>
        <v>146</v>
      </c>
      <c r="B47" s="2" t="s">
        <v>1277</v>
      </c>
      <c r="C47" s="1" t="s">
        <v>1273</v>
      </c>
      <c r="D47" s="2"/>
      <c r="E47" s="1" t="s">
        <v>191</v>
      </c>
      <c r="F47" s="1" t="s">
        <v>5</v>
      </c>
      <c r="G47" s="1">
        <v>50</v>
      </c>
      <c r="H47" s="2" t="s">
        <v>1270</v>
      </c>
      <c r="I47" s="2" t="s">
        <v>3</v>
      </c>
      <c r="J47" s="14" t="s">
        <v>1383</v>
      </c>
      <c r="K47" s="2" t="s">
        <v>1314</v>
      </c>
      <c r="L47" s="2" t="s">
        <v>1312</v>
      </c>
      <c r="M47" s="2">
        <f t="shared" si="0"/>
        <v>10</v>
      </c>
      <c r="N47" s="28"/>
      <c r="O47" s="2" t="s">
        <v>1488</v>
      </c>
      <c r="P47" s="2" t="s">
        <v>1461</v>
      </c>
      <c r="Q47" s="2"/>
      <c r="R47" s="2"/>
    </row>
    <row r="48" spans="1:18" ht="27" customHeight="1" x14ac:dyDescent="0.2">
      <c r="A48" s="2">
        <f t="shared" si="1"/>
        <v>147</v>
      </c>
      <c r="B48" s="2" t="s">
        <v>1277</v>
      </c>
      <c r="C48" s="1" t="s">
        <v>1273</v>
      </c>
      <c r="D48" s="2"/>
      <c r="E48" s="1" t="s">
        <v>199</v>
      </c>
      <c r="F48" s="1" t="s">
        <v>5</v>
      </c>
      <c r="G48" s="1">
        <v>49</v>
      </c>
      <c r="H48" s="2" t="s">
        <v>1270</v>
      </c>
      <c r="I48" s="2"/>
      <c r="J48" s="14" t="s">
        <v>1380</v>
      </c>
      <c r="K48" s="2" t="s">
        <v>1294</v>
      </c>
      <c r="L48" s="2" t="s">
        <v>1357</v>
      </c>
      <c r="M48" s="2">
        <f t="shared" si="0"/>
        <v>5</v>
      </c>
      <c r="N48" s="28"/>
      <c r="O48" s="1" t="s">
        <v>1485</v>
      </c>
      <c r="P48" s="2" t="s">
        <v>1461</v>
      </c>
      <c r="Q48" s="2"/>
      <c r="R48" s="2"/>
    </row>
    <row r="49" spans="1:18" ht="27" customHeight="1" x14ac:dyDescent="0.2">
      <c r="A49" s="2">
        <f t="shared" si="1"/>
        <v>148</v>
      </c>
      <c r="B49" s="2" t="s">
        <v>1277</v>
      </c>
      <c r="C49" s="1" t="s">
        <v>1273</v>
      </c>
      <c r="D49" s="2"/>
      <c r="E49" s="1" t="s">
        <v>202</v>
      </c>
      <c r="F49" s="1" t="s">
        <v>5</v>
      </c>
      <c r="G49" s="1">
        <v>48</v>
      </c>
      <c r="H49" s="2" t="s">
        <v>1359</v>
      </c>
      <c r="I49" s="2"/>
      <c r="J49" s="14" t="s">
        <v>1391</v>
      </c>
      <c r="K49" s="2" t="s">
        <v>1294</v>
      </c>
      <c r="L49" s="2" t="s">
        <v>1560</v>
      </c>
      <c r="M49" s="2">
        <f t="shared" si="0"/>
        <v>5</v>
      </c>
      <c r="N49" s="28"/>
      <c r="O49" s="2" t="s">
        <v>1449</v>
      </c>
      <c r="P49" s="2" t="s">
        <v>1450</v>
      </c>
      <c r="Q49" s="2"/>
      <c r="R49" s="2"/>
    </row>
    <row r="50" spans="1:18" ht="27" customHeight="1" x14ac:dyDescent="0.2">
      <c r="A50" s="2">
        <f t="shared" si="1"/>
        <v>149</v>
      </c>
      <c r="B50" s="2" t="s">
        <v>1277</v>
      </c>
      <c r="C50" s="1" t="s">
        <v>1273</v>
      </c>
      <c r="D50" s="2"/>
      <c r="E50" s="1" t="s">
        <v>205</v>
      </c>
      <c r="F50" s="1" t="s">
        <v>5</v>
      </c>
      <c r="G50" s="1">
        <v>44</v>
      </c>
      <c r="H50" s="2" t="s">
        <v>1270</v>
      </c>
      <c r="I50" s="2"/>
      <c r="J50" s="14" t="s">
        <v>1380</v>
      </c>
      <c r="K50" s="2" t="s">
        <v>1314</v>
      </c>
      <c r="L50" s="1" t="s">
        <v>1310</v>
      </c>
      <c r="M50" s="2">
        <f t="shared" si="0"/>
        <v>20</v>
      </c>
      <c r="N50" s="28" t="s">
        <v>1574</v>
      </c>
      <c r="O50" s="2" t="s">
        <v>1486</v>
      </c>
      <c r="P50" s="2" t="s">
        <v>1428</v>
      </c>
      <c r="Q50" s="2"/>
      <c r="R50" s="2" t="s">
        <v>1429</v>
      </c>
    </row>
    <row r="51" spans="1:18" ht="27" customHeight="1" x14ac:dyDescent="0.2">
      <c r="A51" s="2">
        <f t="shared" si="1"/>
        <v>150</v>
      </c>
      <c r="B51" s="2" t="s">
        <v>1277</v>
      </c>
      <c r="C51" s="1" t="s">
        <v>1273</v>
      </c>
      <c r="D51" s="2"/>
      <c r="E51" s="1" t="s">
        <v>209</v>
      </c>
      <c r="F51" s="1" t="s">
        <v>5</v>
      </c>
      <c r="G51" s="1">
        <v>40</v>
      </c>
      <c r="H51" s="2" t="s">
        <v>1270</v>
      </c>
      <c r="I51" s="2"/>
      <c r="J51" s="14" t="s">
        <v>1380</v>
      </c>
      <c r="K51" s="2" t="s">
        <v>1294</v>
      </c>
      <c r="L51" s="2" t="s">
        <v>1303</v>
      </c>
      <c r="M51" s="2">
        <f t="shared" si="0"/>
        <v>11</v>
      </c>
      <c r="N51" s="28"/>
      <c r="O51" s="2" t="s">
        <v>1513</v>
      </c>
      <c r="P51" s="2" t="s">
        <v>1461</v>
      </c>
      <c r="Q51" s="2"/>
      <c r="R51" s="2"/>
    </row>
    <row r="52" spans="1:18" ht="27" customHeight="1" x14ac:dyDescent="0.2">
      <c r="A52" s="2">
        <f t="shared" si="1"/>
        <v>151</v>
      </c>
      <c r="B52" s="2" t="s">
        <v>1277</v>
      </c>
      <c r="C52" s="1" t="s">
        <v>1273</v>
      </c>
      <c r="D52" s="2"/>
      <c r="E52" s="1" t="s">
        <v>212</v>
      </c>
      <c r="F52" s="1" t="s">
        <v>6</v>
      </c>
      <c r="G52" s="1">
        <v>39</v>
      </c>
      <c r="H52" s="2" t="s">
        <v>1270</v>
      </c>
      <c r="I52" s="2"/>
      <c r="J52" s="14" t="s">
        <v>1380</v>
      </c>
      <c r="K52" s="2" t="s">
        <v>1294</v>
      </c>
      <c r="L52" s="2" t="s">
        <v>1299</v>
      </c>
      <c r="M52" s="2">
        <f t="shared" si="0"/>
        <v>8</v>
      </c>
      <c r="N52" s="28" t="s">
        <v>1572</v>
      </c>
      <c r="O52" s="2" t="s">
        <v>1514</v>
      </c>
      <c r="P52" s="2" t="s">
        <v>1461</v>
      </c>
      <c r="Q52" s="2" t="s">
        <v>1408</v>
      </c>
      <c r="R52" s="2"/>
    </row>
    <row r="53" spans="1:18" ht="27" customHeight="1" x14ac:dyDescent="0.2">
      <c r="A53" s="2">
        <f t="shared" si="1"/>
        <v>152</v>
      </c>
      <c r="B53" s="2" t="s">
        <v>1277</v>
      </c>
      <c r="C53" s="1" t="s">
        <v>1273</v>
      </c>
      <c r="D53" s="2"/>
      <c r="E53" s="1" t="s">
        <v>216</v>
      </c>
      <c r="F53" s="1" t="s">
        <v>6</v>
      </c>
      <c r="G53" s="1">
        <v>35</v>
      </c>
      <c r="H53" s="2" t="s">
        <v>1270</v>
      </c>
      <c r="I53" s="2"/>
      <c r="J53" s="14" t="s">
        <v>1380</v>
      </c>
      <c r="K53" s="2" t="s">
        <v>1294</v>
      </c>
      <c r="L53" s="2" t="s">
        <v>1298</v>
      </c>
      <c r="M53" s="2">
        <f t="shared" si="0"/>
        <v>12</v>
      </c>
      <c r="N53" s="28" t="s">
        <v>1572</v>
      </c>
      <c r="O53" s="2" t="s">
        <v>1471</v>
      </c>
      <c r="P53" s="2" t="s">
        <v>1461</v>
      </c>
      <c r="Q53" s="2"/>
      <c r="R53" s="2"/>
    </row>
    <row r="54" spans="1:18" ht="27" customHeight="1" x14ac:dyDescent="0.2">
      <c r="A54" s="2">
        <f t="shared" si="1"/>
        <v>153</v>
      </c>
      <c r="B54" s="2" t="s">
        <v>1277</v>
      </c>
      <c r="C54" s="1" t="s">
        <v>1273</v>
      </c>
      <c r="D54" s="2"/>
      <c r="E54" s="1" t="s">
        <v>219</v>
      </c>
      <c r="F54" s="1" t="s">
        <v>6</v>
      </c>
      <c r="G54" s="1">
        <v>35</v>
      </c>
      <c r="H54" s="2" t="s">
        <v>1270</v>
      </c>
      <c r="I54" s="2"/>
      <c r="J54" s="14" t="s">
        <v>1380</v>
      </c>
      <c r="K54" s="2" t="s">
        <v>1315</v>
      </c>
      <c r="L54" s="2" t="s">
        <v>1308</v>
      </c>
      <c r="M54" s="2">
        <f t="shared" si="0"/>
        <v>30</v>
      </c>
      <c r="N54" s="28" t="s">
        <v>1572</v>
      </c>
      <c r="O54" s="2" t="s">
        <v>1515</v>
      </c>
      <c r="P54" s="2" t="s">
        <v>1461</v>
      </c>
      <c r="Q54" s="2"/>
      <c r="R54" s="2"/>
    </row>
    <row r="55" spans="1:18" ht="27" customHeight="1" x14ac:dyDescent="0.2">
      <c r="A55" s="2">
        <f t="shared" si="1"/>
        <v>154</v>
      </c>
      <c r="B55" s="2" t="s">
        <v>1277</v>
      </c>
      <c r="C55" s="1" t="s">
        <v>1273</v>
      </c>
      <c r="D55" s="2"/>
      <c r="E55" s="1" t="s">
        <v>223</v>
      </c>
      <c r="F55" s="1" t="s">
        <v>5</v>
      </c>
      <c r="G55" s="1">
        <v>30</v>
      </c>
      <c r="H55" s="2" t="s">
        <v>4</v>
      </c>
      <c r="I55" s="2"/>
      <c r="J55" s="14" t="s">
        <v>1393</v>
      </c>
      <c r="K55" s="2" t="s">
        <v>1315</v>
      </c>
      <c r="L55" s="2" t="s">
        <v>1305</v>
      </c>
      <c r="M55" s="2">
        <f t="shared" si="0"/>
        <v>18</v>
      </c>
      <c r="N55" s="28"/>
      <c r="O55" s="2" t="s">
        <v>1449</v>
      </c>
      <c r="P55" s="2" t="s">
        <v>1494</v>
      </c>
      <c r="Q55" s="2"/>
      <c r="R55" s="2"/>
    </row>
    <row r="56" spans="1:18" ht="27" customHeight="1" x14ac:dyDescent="0.2">
      <c r="A56" s="2">
        <f t="shared" si="1"/>
        <v>155</v>
      </c>
      <c r="B56" s="2" t="s">
        <v>1277</v>
      </c>
      <c r="C56" s="1" t="s">
        <v>1273</v>
      </c>
      <c r="D56" s="2"/>
      <c r="E56" s="1" t="s">
        <v>231</v>
      </c>
      <c r="F56" s="1" t="s">
        <v>5</v>
      </c>
      <c r="G56" s="1">
        <v>29</v>
      </c>
      <c r="H56" s="2" t="s">
        <v>4</v>
      </c>
      <c r="I56" s="2"/>
      <c r="J56" s="14" t="s">
        <v>1393</v>
      </c>
      <c r="K56" s="2" t="s">
        <v>1314</v>
      </c>
      <c r="L56" s="2" t="s">
        <v>1309</v>
      </c>
      <c r="M56" s="2">
        <f t="shared" si="0"/>
        <v>25</v>
      </c>
      <c r="N56" s="28"/>
      <c r="O56" s="2" t="s">
        <v>1516</v>
      </c>
      <c r="P56" s="2" t="s">
        <v>1461</v>
      </c>
      <c r="Q56" s="2" t="s">
        <v>1462</v>
      </c>
      <c r="R56" s="2"/>
    </row>
    <row r="57" spans="1:18" ht="27" customHeight="1" x14ac:dyDescent="0.2">
      <c r="A57" s="2">
        <f t="shared" si="1"/>
        <v>156</v>
      </c>
      <c r="B57" s="2" t="s">
        <v>1277</v>
      </c>
      <c r="C57" s="1" t="s">
        <v>1273</v>
      </c>
      <c r="D57" s="2"/>
      <c r="E57" s="1" t="s">
        <v>235</v>
      </c>
      <c r="F57" s="1" t="s">
        <v>6</v>
      </c>
      <c r="G57" s="1">
        <v>29</v>
      </c>
      <c r="H57" s="2" t="s">
        <v>4</v>
      </c>
      <c r="I57" s="2"/>
      <c r="J57" s="14" t="s">
        <v>1393</v>
      </c>
      <c r="K57" s="2" t="s">
        <v>1315</v>
      </c>
      <c r="L57" s="2" t="s">
        <v>1308</v>
      </c>
      <c r="M57" s="2">
        <f t="shared" si="0"/>
        <v>30</v>
      </c>
      <c r="N57" s="28"/>
      <c r="O57" s="2" t="s">
        <v>1517</v>
      </c>
      <c r="P57" s="2" t="s">
        <v>1461</v>
      </c>
      <c r="Q57" s="2"/>
      <c r="R57" s="2"/>
    </row>
    <row r="58" spans="1:18" ht="27" customHeight="1" x14ac:dyDescent="0.2">
      <c r="A58" s="2">
        <f t="shared" si="1"/>
        <v>157</v>
      </c>
      <c r="B58" s="2" t="s">
        <v>1277</v>
      </c>
      <c r="C58" s="1" t="s">
        <v>1273</v>
      </c>
      <c r="D58" s="2"/>
      <c r="E58" s="1" t="s">
        <v>245</v>
      </c>
      <c r="F58" s="1" t="s">
        <v>6</v>
      </c>
      <c r="G58" s="1">
        <v>28</v>
      </c>
      <c r="H58" s="2" t="s">
        <v>4</v>
      </c>
      <c r="I58" s="2"/>
      <c r="J58" s="14" t="s">
        <v>1393</v>
      </c>
      <c r="K58" s="2" t="s">
        <v>1315</v>
      </c>
      <c r="L58" s="2" t="s">
        <v>1305</v>
      </c>
      <c r="M58" s="2">
        <f t="shared" si="0"/>
        <v>18</v>
      </c>
      <c r="N58" s="28"/>
      <c r="O58" s="2" t="s">
        <v>1397</v>
      </c>
      <c r="P58" s="2" t="s">
        <v>1461</v>
      </c>
      <c r="Q58" s="2"/>
      <c r="R58" s="2"/>
    </row>
    <row r="59" spans="1:18" ht="27" customHeight="1" x14ac:dyDescent="0.2">
      <c r="A59" s="2">
        <f t="shared" si="1"/>
        <v>158</v>
      </c>
      <c r="B59" s="2" t="s">
        <v>1277</v>
      </c>
      <c r="C59" s="1" t="s">
        <v>1273</v>
      </c>
      <c r="D59" s="2"/>
      <c r="E59" s="1" t="s">
        <v>247</v>
      </c>
      <c r="F59" s="1" t="s">
        <v>5</v>
      </c>
      <c r="G59" s="1">
        <v>28</v>
      </c>
      <c r="H59" s="2" t="s">
        <v>4</v>
      </c>
      <c r="I59" s="2"/>
      <c r="J59" s="14" t="s">
        <v>1393</v>
      </c>
      <c r="K59" s="2" t="s">
        <v>1315</v>
      </c>
      <c r="L59" s="2" t="s">
        <v>1308</v>
      </c>
      <c r="M59" s="2">
        <f t="shared" si="0"/>
        <v>30</v>
      </c>
      <c r="N59" s="28"/>
      <c r="O59" s="2" t="s">
        <v>1448</v>
      </c>
      <c r="P59" s="2"/>
      <c r="Q59" s="2"/>
      <c r="R59" s="2"/>
    </row>
    <row r="60" spans="1:18" ht="27" customHeight="1" x14ac:dyDescent="0.2">
      <c r="A60" s="2">
        <f t="shared" si="1"/>
        <v>159</v>
      </c>
      <c r="B60" s="2" t="s">
        <v>1277</v>
      </c>
      <c r="C60" s="1" t="s">
        <v>1273</v>
      </c>
      <c r="D60" s="2"/>
      <c r="E60" s="1" t="s">
        <v>252</v>
      </c>
      <c r="F60" s="1" t="s">
        <v>5</v>
      </c>
      <c r="G60" s="1">
        <v>31</v>
      </c>
      <c r="H60" s="2" t="s">
        <v>4</v>
      </c>
      <c r="I60" s="2"/>
      <c r="J60" s="14" t="s">
        <v>1393</v>
      </c>
      <c r="K60" s="2" t="s">
        <v>1294</v>
      </c>
      <c r="L60" s="2" t="s">
        <v>1303</v>
      </c>
      <c r="M60" s="2">
        <f t="shared" si="0"/>
        <v>11</v>
      </c>
      <c r="N60" s="28"/>
      <c r="O60" s="2" t="s">
        <v>1448</v>
      </c>
      <c r="P60" s="2"/>
      <c r="Q60" s="2"/>
      <c r="R60" s="2"/>
    </row>
    <row r="61" spans="1:18" ht="27" customHeight="1" x14ac:dyDescent="0.2">
      <c r="A61" s="2">
        <f t="shared" si="1"/>
        <v>160</v>
      </c>
      <c r="B61" s="2" t="s">
        <v>1277</v>
      </c>
      <c r="C61" s="1" t="s">
        <v>1273</v>
      </c>
      <c r="D61" s="2"/>
      <c r="E61" s="1" t="s">
        <v>254</v>
      </c>
      <c r="F61" s="1" t="s">
        <v>6</v>
      </c>
      <c r="G61" s="1">
        <v>28</v>
      </c>
      <c r="H61" s="2" t="s">
        <v>4</v>
      </c>
      <c r="I61" s="2"/>
      <c r="J61" s="14" t="s">
        <v>1393</v>
      </c>
      <c r="K61" s="2" t="s">
        <v>1315</v>
      </c>
      <c r="L61" s="2" t="s">
        <v>1308</v>
      </c>
      <c r="M61" s="2">
        <f t="shared" si="0"/>
        <v>30</v>
      </c>
      <c r="N61" s="28"/>
      <c r="O61" s="2" t="s">
        <v>1448</v>
      </c>
      <c r="P61" s="2"/>
      <c r="Q61" s="2"/>
      <c r="R61" s="2"/>
    </row>
    <row r="62" spans="1:18" ht="27" customHeight="1" x14ac:dyDescent="0.2">
      <c r="A62" s="2">
        <f t="shared" si="1"/>
        <v>161</v>
      </c>
      <c r="B62" s="2" t="s">
        <v>1277</v>
      </c>
      <c r="C62" s="1" t="s">
        <v>1273</v>
      </c>
      <c r="D62" s="2"/>
      <c r="E62" s="1" t="s">
        <v>259</v>
      </c>
      <c r="F62" s="1" t="s">
        <v>6</v>
      </c>
      <c r="G62" s="1">
        <v>26</v>
      </c>
      <c r="H62" s="2" t="s">
        <v>4</v>
      </c>
      <c r="I62" s="2"/>
      <c r="J62" s="14" t="s">
        <v>1393</v>
      </c>
      <c r="K62" s="2" t="s">
        <v>1294</v>
      </c>
      <c r="L62" s="2" t="s">
        <v>1564</v>
      </c>
      <c r="M62" s="2">
        <f t="shared" si="0"/>
        <v>22</v>
      </c>
      <c r="N62" s="28" t="s">
        <v>1570</v>
      </c>
      <c r="O62" s="2" t="s">
        <v>1448</v>
      </c>
      <c r="P62" s="2"/>
      <c r="Q62" s="2"/>
      <c r="R62" s="2"/>
    </row>
    <row r="63" spans="1:18" ht="27" customHeight="1" x14ac:dyDescent="0.2">
      <c r="A63" s="2">
        <f t="shared" si="1"/>
        <v>162</v>
      </c>
      <c r="B63" s="2" t="s">
        <v>1277</v>
      </c>
      <c r="C63" s="1" t="s">
        <v>1273</v>
      </c>
      <c r="D63" s="2"/>
      <c r="E63" s="1" t="s">
        <v>261</v>
      </c>
      <c r="F63" s="1" t="s">
        <v>6</v>
      </c>
      <c r="G63" s="1">
        <v>24</v>
      </c>
      <c r="H63" s="2" t="s">
        <v>4</v>
      </c>
      <c r="I63" s="2"/>
      <c r="J63" s="14" t="s">
        <v>1393</v>
      </c>
      <c r="K63" s="2" t="s">
        <v>1294</v>
      </c>
      <c r="L63" s="2" t="s">
        <v>1561</v>
      </c>
      <c r="M63" s="2">
        <f t="shared" si="0"/>
        <v>10</v>
      </c>
      <c r="N63" s="28" t="s">
        <v>1570</v>
      </c>
      <c r="O63" s="2" t="s">
        <v>1448</v>
      </c>
      <c r="P63" s="2"/>
      <c r="Q63" s="2"/>
      <c r="R63" s="2"/>
    </row>
    <row r="64" spans="1:18" ht="27" customHeight="1" x14ac:dyDescent="0.2">
      <c r="A64" s="2">
        <f t="shared" si="1"/>
        <v>163</v>
      </c>
      <c r="B64" s="2" t="s">
        <v>1277</v>
      </c>
      <c r="C64" s="1" t="s">
        <v>1273</v>
      </c>
      <c r="D64" s="2" t="s">
        <v>1367</v>
      </c>
      <c r="E64" s="1" t="s">
        <v>264</v>
      </c>
      <c r="F64" s="1" t="s">
        <v>6</v>
      </c>
      <c r="G64" s="1">
        <v>24</v>
      </c>
      <c r="H64" s="2" t="s">
        <v>1270</v>
      </c>
      <c r="I64" s="2" t="s">
        <v>1259</v>
      </c>
      <c r="J64" s="14" t="s">
        <v>1694</v>
      </c>
      <c r="K64" s="2" t="s">
        <v>1294</v>
      </c>
      <c r="L64" s="2" t="s">
        <v>1299</v>
      </c>
      <c r="M64" s="2">
        <f t="shared" si="0"/>
        <v>8</v>
      </c>
      <c r="N64" s="28" t="s">
        <v>1572</v>
      </c>
      <c r="O64" s="2" t="s">
        <v>1487</v>
      </c>
      <c r="P64" s="2" t="s">
        <v>1458</v>
      </c>
      <c r="Q64" s="2" t="s">
        <v>1671</v>
      </c>
      <c r="R64" s="2"/>
    </row>
    <row r="65" spans="1:18" ht="27" customHeight="1" x14ac:dyDescent="0.2">
      <c r="A65" s="2">
        <f t="shared" si="1"/>
        <v>164</v>
      </c>
      <c r="B65" s="2" t="s">
        <v>1277</v>
      </c>
      <c r="C65" s="1" t="s">
        <v>1273</v>
      </c>
      <c r="D65" s="2" t="s">
        <v>1367</v>
      </c>
      <c r="E65" s="1" t="s">
        <v>269</v>
      </c>
      <c r="F65" s="1" t="s">
        <v>6</v>
      </c>
      <c r="G65" s="1">
        <v>24</v>
      </c>
      <c r="H65" s="2" t="s">
        <v>1270</v>
      </c>
      <c r="I65" s="2"/>
      <c r="J65" s="14" t="s">
        <v>1380</v>
      </c>
      <c r="K65" s="2" t="s">
        <v>1314</v>
      </c>
      <c r="L65" s="2" t="s">
        <v>1312</v>
      </c>
      <c r="M65" s="2">
        <f t="shared" si="0"/>
        <v>10</v>
      </c>
      <c r="N65" s="28"/>
      <c r="O65" s="2" t="s">
        <v>1448</v>
      </c>
      <c r="P65" s="2"/>
      <c r="Q65" s="2"/>
      <c r="R65" s="2"/>
    </row>
    <row r="66" spans="1:18" ht="27" customHeight="1" x14ac:dyDescent="0.2">
      <c r="A66" s="2">
        <f t="shared" si="1"/>
        <v>165</v>
      </c>
      <c r="B66" s="2" t="s">
        <v>1277</v>
      </c>
      <c r="C66" s="1" t="s">
        <v>1273</v>
      </c>
      <c r="D66" s="2" t="s">
        <v>1363</v>
      </c>
      <c r="E66" s="1" t="s">
        <v>274</v>
      </c>
      <c r="F66" s="1" t="s">
        <v>6</v>
      </c>
      <c r="G66" s="1">
        <v>25</v>
      </c>
      <c r="H66" s="2" t="s">
        <v>1270</v>
      </c>
      <c r="I66" s="2"/>
      <c r="J66" s="14" t="s">
        <v>1380</v>
      </c>
      <c r="K66" s="2" t="s">
        <v>1315</v>
      </c>
      <c r="L66" s="2" t="s">
        <v>1308</v>
      </c>
      <c r="M66" s="2">
        <f t="shared" si="0"/>
        <v>30</v>
      </c>
      <c r="N66" s="28"/>
      <c r="O66" s="2" t="s">
        <v>1448</v>
      </c>
      <c r="P66" s="2"/>
      <c r="Q66" s="2"/>
      <c r="R66" s="2"/>
    </row>
    <row r="67" spans="1:18" ht="27" customHeight="1" x14ac:dyDescent="0.2">
      <c r="A67" s="2">
        <f t="shared" si="1"/>
        <v>166</v>
      </c>
      <c r="B67" s="2" t="s">
        <v>1277</v>
      </c>
      <c r="C67" s="1" t="s">
        <v>1273</v>
      </c>
      <c r="D67" s="2" t="s">
        <v>1363</v>
      </c>
      <c r="E67" s="1" t="s">
        <v>277</v>
      </c>
      <c r="F67" s="1" t="s">
        <v>6</v>
      </c>
      <c r="G67" s="1">
        <v>28</v>
      </c>
      <c r="H67" s="2" t="s">
        <v>1270</v>
      </c>
      <c r="I67" s="2"/>
      <c r="J67" s="14" t="s">
        <v>1380</v>
      </c>
      <c r="K67" s="2" t="s">
        <v>1294</v>
      </c>
      <c r="L67" s="2" t="s">
        <v>1563</v>
      </c>
      <c r="M67" s="2">
        <f t="shared" ref="M67:M130" si="2">IF(L67="","",VLOOKUP(L67,$AB$2:$AC$25,2,FALSE))</f>
        <v>18</v>
      </c>
      <c r="N67" s="28" t="s">
        <v>1570</v>
      </c>
      <c r="O67" s="2" t="s">
        <v>1397</v>
      </c>
      <c r="P67" s="2" t="s">
        <v>1494</v>
      </c>
      <c r="Q67" s="2"/>
      <c r="R67" s="2"/>
    </row>
    <row r="68" spans="1:18" ht="27" customHeight="1" x14ac:dyDescent="0.2">
      <c r="A68" s="2">
        <f t="shared" si="1"/>
        <v>167</v>
      </c>
      <c r="B68" s="2" t="s">
        <v>1277</v>
      </c>
      <c r="C68" s="1" t="s">
        <v>1274</v>
      </c>
      <c r="D68" s="2" t="s">
        <v>1268</v>
      </c>
      <c r="E68" s="1" t="s">
        <v>284</v>
      </c>
      <c r="F68" s="1" t="s">
        <v>5</v>
      </c>
      <c r="G68" s="1">
        <v>29</v>
      </c>
      <c r="H68" s="2" t="s">
        <v>4</v>
      </c>
      <c r="I68" s="2"/>
      <c r="J68" s="14" t="s">
        <v>1393</v>
      </c>
      <c r="K68" s="2" t="s">
        <v>1314</v>
      </c>
      <c r="L68" s="2" t="s">
        <v>1308</v>
      </c>
      <c r="M68" s="2">
        <f t="shared" si="2"/>
        <v>30</v>
      </c>
      <c r="N68" s="28"/>
      <c r="O68" s="2" t="s">
        <v>1473</v>
      </c>
      <c r="P68" s="2" t="s">
        <v>1461</v>
      </c>
      <c r="Q68" s="2"/>
      <c r="R68" s="2"/>
    </row>
    <row r="69" spans="1:18" ht="27" customHeight="1" x14ac:dyDescent="0.2">
      <c r="A69" s="2">
        <f t="shared" ref="A69:A132" si="3">A68+1</f>
        <v>168</v>
      </c>
      <c r="B69" s="2" t="s">
        <v>1277</v>
      </c>
      <c r="C69" s="1" t="s">
        <v>1274</v>
      </c>
      <c r="D69" s="2"/>
      <c r="E69" s="1" t="s">
        <v>289</v>
      </c>
      <c r="F69" s="1" t="s">
        <v>6</v>
      </c>
      <c r="G69" s="1">
        <v>31</v>
      </c>
      <c r="H69" s="2" t="s">
        <v>4</v>
      </c>
      <c r="I69" s="2"/>
      <c r="J69" s="14" t="s">
        <v>1393</v>
      </c>
      <c r="K69" s="2" t="s">
        <v>1294</v>
      </c>
      <c r="L69" s="2" t="s">
        <v>1303</v>
      </c>
      <c r="M69" s="2">
        <f t="shared" si="2"/>
        <v>11</v>
      </c>
      <c r="N69" s="28"/>
      <c r="O69" s="2" t="s">
        <v>1448</v>
      </c>
      <c r="P69" s="2"/>
      <c r="Q69" s="2"/>
      <c r="R69" s="2"/>
    </row>
    <row r="70" spans="1:18" ht="27" customHeight="1" x14ac:dyDescent="0.2">
      <c r="A70" s="2">
        <f t="shared" si="3"/>
        <v>169</v>
      </c>
      <c r="B70" s="2" t="s">
        <v>1277</v>
      </c>
      <c r="C70" s="1" t="s">
        <v>1274</v>
      </c>
      <c r="D70" s="2"/>
      <c r="E70" s="1" t="s">
        <v>292</v>
      </c>
      <c r="F70" s="1" t="s">
        <v>5</v>
      </c>
      <c r="G70" s="1">
        <v>31</v>
      </c>
      <c r="H70" s="2" t="s">
        <v>4</v>
      </c>
      <c r="I70" s="2"/>
      <c r="J70" s="14" t="s">
        <v>1393</v>
      </c>
      <c r="K70" s="2" t="s">
        <v>1315</v>
      </c>
      <c r="L70" s="2" t="s">
        <v>1308</v>
      </c>
      <c r="M70" s="2">
        <f t="shared" si="2"/>
        <v>30</v>
      </c>
      <c r="N70" s="28"/>
      <c r="O70" s="2" t="s">
        <v>1448</v>
      </c>
      <c r="P70" s="2"/>
      <c r="Q70" s="2"/>
      <c r="R70" s="2"/>
    </row>
    <row r="71" spans="1:18" ht="27" customHeight="1" x14ac:dyDescent="0.2">
      <c r="A71" s="2">
        <f t="shared" si="3"/>
        <v>170</v>
      </c>
      <c r="B71" s="2" t="s">
        <v>1277</v>
      </c>
      <c r="C71" s="1" t="s">
        <v>1274</v>
      </c>
      <c r="D71" s="2"/>
      <c r="E71" s="1" t="s">
        <v>296</v>
      </c>
      <c r="F71" s="1" t="s">
        <v>6</v>
      </c>
      <c r="G71" s="1">
        <v>38</v>
      </c>
      <c r="H71" s="2" t="s">
        <v>4</v>
      </c>
      <c r="I71" s="2"/>
      <c r="J71" s="14" t="s">
        <v>1393</v>
      </c>
      <c r="K71" s="2" t="s">
        <v>1294</v>
      </c>
      <c r="L71" s="2" t="s">
        <v>1562</v>
      </c>
      <c r="M71" s="2">
        <f t="shared" si="2"/>
        <v>15</v>
      </c>
      <c r="N71" s="28" t="s">
        <v>1570</v>
      </c>
      <c r="O71" s="2" t="s">
        <v>1518</v>
      </c>
      <c r="P71" s="2" t="s">
        <v>1461</v>
      </c>
      <c r="Q71" s="2"/>
      <c r="R71" s="2"/>
    </row>
    <row r="72" spans="1:18" ht="27" customHeight="1" x14ac:dyDescent="0.2">
      <c r="A72" s="2">
        <f t="shared" si="3"/>
        <v>171</v>
      </c>
      <c r="B72" s="2" t="s">
        <v>1277</v>
      </c>
      <c r="C72" s="1" t="s">
        <v>1274</v>
      </c>
      <c r="D72" s="2"/>
      <c r="E72" s="1" t="s">
        <v>309</v>
      </c>
      <c r="F72" s="1" t="s">
        <v>5</v>
      </c>
      <c r="G72" s="1">
        <v>40</v>
      </c>
      <c r="H72" s="2" t="s">
        <v>4</v>
      </c>
      <c r="I72" s="2"/>
      <c r="J72" s="14" t="s">
        <v>1393</v>
      </c>
      <c r="K72" s="2" t="s">
        <v>1294</v>
      </c>
      <c r="L72" s="2" t="s">
        <v>1299</v>
      </c>
      <c r="M72" s="2">
        <f t="shared" si="2"/>
        <v>8</v>
      </c>
      <c r="N72" s="28"/>
      <c r="O72" s="2" t="s">
        <v>1488</v>
      </c>
      <c r="P72" s="2" t="s">
        <v>1461</v>
      </c>
      <c r="Q72" s="2"/>
      <c r="R72" s="2"/>
    </row>
    <row r="73" spans="1:18" ht="27" customHeight="1" x14ac:dyDescent="0.2">
      <c r="A73" s="2">
        <f t="shared" si="3"/>
        <v>172</v>
      </c>
      <c r="B73" s="2" t="s">
        <v>1277</v>
      </c>
      <c r="C73" s="1" t="s">
        <v>1274</v>
      </c>
      <c r="D73" s="2"/>
      <c r="E73" s="1" t="s">
        <v>1399</v>
      </c>
      <c r="F73" s="1" t="s">
        <v>6</v>
      </c>
      <c r="G73" s="1">
        <v>41</v>
      </c>
      <c r="H73" s="2" t="s">
        <v>4</v>
      </c>
      <c r="I73" s="2"/>
      <c r="J73" s="14" t="s">
        <v>1393</v>
      </c>
      <c r="K73" s="2" t="s">
        <v>1315</v>
      </c>
      <c r="L73" s="2" t="s">
        <v>1308</v>
      </c>
      <c r="M73" s="2">
        <f t="shared" si="2"/>
        <v>30</v>
      </c>
      <c r="N73" s="28"/>
      <c r="O73" s="2" t="s">
        <v>1519</v>
      </c>
      <c r="P73" s="2" t="s">
        <v>1461</v>
      </c>
      <c r="Q73" s="2"/>
      <c r="R73" s="2"/>
    </row>
    <row r="74" spans="1:18" ht="27" customHeight="1" x14ac:dyDescent="0.2">
      <c r="A74" s="2">
        <f t="shared" si="3"/>
        <v>173</v>
      </c>
      <c r="B74" s="2" t="s">
        <v>1277</v>
      </c>
      <c r="C74" s="1" t="s">
        <v>1274</v>
      </c>
      <c r="D74" s="2"/>
      <c r="E74" s="1" t="s">
        <v>311</v>
      </c>
      <c r="F74" s="1" t="s">
        <v>5</v>
      </c>
      <c r="G74" s="1">
        <v>45</v>
      </c>
      <c r="H74" s="2" t="s">
        <v>4</v>
      </c>
      <c r="I74" s="2"/>
      <c r="J74" s="14" t="s">
        <v>1393</v>
      </c>
      <c r="K74" s="2" t="s">
        <v>1314</v>
      </c>
      <c r="L74" s="2" t="s">
        <v>1309</v>
      </c>
      <c r="M74" s="2">
        <f t="shared" si="2"/>
        <v>25</v>
      </c>
      <c r="N74" s="28"/>
      <c r="O74" s="2" t="s">
        <v>1475</v>
      </c>
      <c r="P74" s="2" t="s">
        <v>1461</v>
      </c>
      <c r="Q74" s="2"/>
      <c r="R74" s="2"/>
    </row>
    <row r="75" spans="1:18" ht="27" customHeight="1" x14ac:dyDescent="0.2">
      <c r="A75" s="2">
        <f t="shared" si="3"/>
        <v>174</v>
      </c>
      <c r="B75" s="2" t="s">
        <v>1277</v>
      </c>
      <c r="C75" s="1" t="s">
        <v>1274</v>
      </c>
      <c r="D75" s="2"/>
      <c r="E75" s="1" t="s">
        <v>1400</v>
      </c>
      <c r="F75" s="1" t="s">
        <v>6</v>
      </c>
      <c r="G75" s="1">
        <v>30</v>
      </c>
      <c r="H75" s="2" t="s">
        <v>4</v>
      </c>
      <c r="I75" s="2"/>
      <c r="J75" s="14" t="s">
        <v>1393</v>
      </c>
      <c r="K75" s="2" t="s">
        <v>1294</v>
      </c>
      <c r="L75" s="2" t="s">
        <v>1564</v>
      </c>
      <c r="M75" s="2">
        <f t="shared" si="2"/>
        <v>22</v>
      </c>
      <c r="N75" s="28" t="s">
        <v>1570</v>
      </c>
      <c r="O75" s="2" t="s">
        <v>1520</v>
      </c>
      <c r="P75" s="2" t="s">
        <v>1461</v>
      </c>
      <c r="Q75" s="2"/>
      <c r="R75" s="2"/>
    </row>
    <row r="76" spans="1:18" ht="27" customHeight="1" x14ac:dyDescent="0.2">
      <c r="A76" s="2">
        <f t="shared" si="3"/>
        <v>175</v>
      </c>
      <c r="B76" s="2" t="s">
        <v>1277</v>
      </c>
      <c r="C76" s="1" t="s">
        <v>1274</v>
      </c>
      <c r="D76" s="2"/>
      <c r="E76" s="1" t="s">
        <v>315</v>
      </c>
      <c r="F76" s="1" t="s">
        <v>6</v>
      </c>
      <c r="G76" s="1">
        <v>31</v>
      </c>
      <c r="H76" s="2" t="s">
        <v>4</v>
      </c>
      <c r="I76" s="2"/>
      <c r="J76" s="14" t="s">
        <v>1393</v>
      </c>
      <c r="K76" s="2" t="s">
        <v>1314</v>
      </c>
      <c r="L76" s="2" t="s">
        <v>1313</v>
      </c>
      <c r="M76" s="2">
        <f t="shared" si="2"/>
        <v>5</v>
      </c>
      <c r="N76" s="28"/>
      <c r="O76" s="2" t="s">
        <v>1448</v>
      </c>
      <c r="P76" s="2"/>
      <c r="Q76" s="2"/>
      <c r="R76" s="2"/>
    </row>
    <row r="77" spans="1:18" ht="27" customHeight="1" x14ac:dyDescent="0.2">
      <c r="A77" s="2">
        <f t="shared" si="3"/>
        <v>176</v>
      </c>
      <c r="B77" s="2" t="s">
        <v>1277</v>
      </c>
      <c r="C77" s="1" t="s">
        <v>1274</v>
      </c>
      <c r="D77" s="2"/>
      <c r="E77" s="1" t="s">
        <v>1401</v>
      </c>
      <c r="F77" s="1" t="s">
        <v>6</v>
      </c>
      <c r="G77" s="1">
        <v>29</v>
      </c>
      <c r="H77" s="2" t="s">
        <v>4</v>
      </c>
      <c r="I77" s="2"/>
      <c r="J77" s="14" t="s">
        <v>1393</v>
      </c>
      <c r="K77" s="2" t="s">
        <v>1294</v>
      </c>
      <c r="L77" s="2" t="s">
        <v>1562</v>
      </c>
      <c r="M77" s="2">
        <f t="shared" si="2"/>
        <v>15</v>
      </c>
      <c r="N77" s="28" t="s">
        <v>1570</v>
      </c>
      <c r="O77" s="2" t="s">
        <v>1448</v>
      </c>
      <c r="P77" s="2"/>
      <c r="Q77" s="2"/>
      <c r="R77" s="2"/>
    </row>
    <row r="78" spans="1:18" ht="27" customHeight="1" x14ac:dyDescent="0.2">
      <c r="A78" s="2">
        <f t="shared" si="3"/>
        <v>177</v>
      </c>
      <c r="B78" s="2" t="s">
        <v>1277</v>
      </c>
      <c r="C78" s="1" t="s">
        <v>1274</v>
      </c>
      <c r="D78" s="2"/>
      <c r="E78" s="1" t="s">
        <v>321</v>
      </c>
      <c r="F78" s="1" t="s">
        <v>5</v>
      </c>
      <c r="G78" s="1">
        <v>34</v>
      </c>
      <c r="H78" s="2" t="s">
        <v>1270</v>
      </c>
      <c r="I78" s="2"/>
      <c r="J78" s="14" t="s">
        <v>1380</v>
      </c>
      <c r="K78" s="2" t="s">
        <v>1315</v>
      </c>
      <c r="L78" s="2" t="s">
        <v>1308</v>
      </c>
      <c r="M78" s="2">
        <f t="shared" si="2"/>
        <v>30</v>
      </c>
      <c r="N78" s="28"/>
      <c r="O78" s="2" t="s">
        <v>1448</v>
      </c>
      <c r="P78" s="2"/>
      <c r="Q78" s="2"/>
      <c r="R78" s="2"/>
    </row>
    <row r="79" spans="1:18" ht="27" customHeight="1" x14ac:dyDescent="0.2">
      <c r="A79" s="2">
        <f t="shared" si="3"/>
        <v>178</v>
      </c>
      <c r="B79" s="2" t="s">
        <v>1277</v>
      </c>
      <c r="C79" s="1" t="s">
        <v>1274</v>
      </c>
      <c r="D79" s="2"/>
      <c r="E79" s="1" t="s">
        <v>1402</v>
      </c>
      <c r="F79" s="1" t="s">
        <v>6</v>
      </c>
      <c r="G79" s="1">
        <v>33</v>
      </c>
      <c r="H79" s="2" t="s">
        <v>1270</v>
      </c>
      <c r="I79" s="2"/>
      <c r="J79" s="14" t="s">
        <v>1380</v>
      </c>
      <c r="K79" s="2" t="s">
        <v>1294</v>
      </c>
      <c r="L79" s="2" t="s">
        <v>1302</v>
      </c>
      <c r="M79" s="2">
        <f t="shared" si="2"/>
        <v>7</v>
      </c>
      <c r="N79" s="28"/>
      <c r="O79" s="2" t="s">
        <v>1448</v>
      </c>
      <c r="P79" s="2"/>
      <c r="Q79" s="2"/>
      <c r="R79" s="2"/>
    </row>
    <row r="80" spans="1:18" ht="27" customHeight="1" x14ac:dyDescent="0.2">
      <c r="A80" s="2">
        <f t="shared" si="3"/>
        <v>179</v>
      </c>
      <c r="B80" s="2" t="s">
        <v>1277</v>
      </c>
      <c r="C80" s="1" t="s">
        <v>1274</v>
      </c>
      <c r="D80" s="2"/>
      <c r="E80" s="1" t="s">
        <v>324</v>
      </c>
      <c r="F80" s="1" t="s">
        <v>5</v>
      </c>
      <c r="G80" s="1">
        <v>44</v>
      </c>
      <c r="H80" s="2" t="s">
        <v>1270</v>
      </c>
      <c r="I80" s="2"/>
      <c r="J80" s="14" t="s">
        <v>1380</v>
      </c>
      <c r="K80" s="2" t="s">
        <v>1314</v>
      </c>
      <c r="L80" s="2" t="s">
        <v>1312</v>
      </c>
      <c r="M80" s="2">
        <f t="shared" si="2"/>
        <v>10</v>
      </c>
      <c r="N80" s="28"/>
      <c r="O80" s="2" t="s">
        <v>1449</v>
      </c>
      <c r="P80" s="2" t="s">
        <v>1458</v>
      </c>
      <c r="Q80" s="2"/>
      <c r="R80" s="2"/>
    </row>
    <row r="81" spans="1:18" ht="27" customHeight="1" x14ac:dyDescent="0.2">
      <c r="A81" s="2">
        <f t="shared" si="3"/>
        <v>180</v>
      </c>
      <c r="B81" s="2" t="s">
        <v>1277</v>
      </c>
      <c r="C81" s="1" t="s">
        <v>1274</v>
      </c>
      <c r="D81" s="2"/>
      <c r="E81" s="1" t="s">
        <v>1403</v>
      </c>
      <c r="F81" s="1" t="s">
        <v>6</v>
      </c>
      <c r="G81" s="1">
        <v>44</v>
      </c>
      <c r="H81" s="2" t="s">
        <v>1270</v>
      </c>
      <c r="I81" s="2"/>
      <c r="J81" s="14" t="s">
        <v>1380</v>
      </c>
      <c r="K81" s="2" t="s">
        <v>1294</v>
      </c>
      <c r="L81" s="2" t="s">
        <v>1303</v>
      </c>
      <c r="M81" s="2">
        <f t="shared" si="2"/>
        <v>11</v>
      </c>
      <c r="N81" s="28"/>
      <c r="O81" s="2" t="s">
        <v>1496</v>
      </c>
      <c r="P81" s="2" t="s">
        <v>1461</v>
      </c>
      <c r="Q81" s="2"/>
      <c r="R81" s="2"/>
    </row>
    <row r="82" spans="1:18" ht="27" customHeight="1" x14ac:dyDescent="0.2">
      <c r="A82" s="2">
        <f t="shared" si="3"/>
        <v>181</v>
      </c>
      <c r="B82" s="2" t="s">
        <v>1277</v>
      </c>
      <c r="C82" s="1" t="s">
        <v>1274</v>
      </c>
      <c r="D82" s="2"/>
      <c r="E82" s="2" t="s">
        <v>330</v>
      </c>
      <c r="F82" s="2" t="s">
        <v>6</v>
      </c>
      <c r="G82" s="2">
        <v>29</v>
      </c>
      <c r="H82" s="2" t="s">
        <v>1270</v>
      </c>
      <c r="I82" s="2"/>
      <c r="J82" s="14" t="s">
        <v>1380</v>
      </c>
      <c r="K82" s="2" t="s">
        <v>1315</v>
      </c>
      <c r="L82" s="2" t="s">
        <v>1308</v>
      </c>
      <c r="M82" s="2">
        <f t="shared" si="2"/>
        <v>30</v>
      </c>
      <c r="N82" s="28" t="s">
        <v>1572</v>
      </c>
      <c r="O82" s="2" t="s">
        <v>1522</v>
      </c>
      <c r="P82" s="2" t="s">
        <v>1523</v>
      </c>
      <c r="Q82" s="2"/>
      <c r="R82" s="2"/>
    </row>
    <row r="83" spans="1:18" ht="27" customHeight="1" x14ac:dyDescent="0.2">
      <c r="A83" s="2">
        <f t="shared" si="3"/>
        <v>182</v>
      </c>
      <c r="B83" s="2" t="s">
        <v>1277</v>
      </c>
      <c r="C83" s="1" t="s">
        <v>1274</v>
      </c>
      <c r="D83" s="2"/>
      <c r="E83" s="2" t="s">
        <v>1404</v>
      </c>
      <c r="F83" s="2" t="s">
        <v>6</v>
      </c>
      <c r="G83" s="2">
        <v>25</v>
      </c>
      <c r="H83" s="2" t="s">
        <v>1270</v>
      </c>
      <c r="I83" s="2"/>
      <c r="J83" s="14" t="s">
        <v>1380</v>
      </c>
      <c r="K83" s="2" t="s">
        <v>1315</v>
      </c>
      <c r="L83" s="2" t="s">
        <v>1305</v>
      </c>
      <c r="M83" s="2">
        <f t="shared" si="2"/>
        <v>18</v>
      </c>
      <c r="N83" s="28" t="s">
        <v>1572</v>
      </c>
      <c r="O83" s="2" t="s">
        <v>1448</v>
      </c>
      <c r="P83" s="2"/>
      <c r="Q83" s="2"/>
      <c r="R83" s="2"/>
    </row>
    <row r="84" spans="1:18" ht="27" customHeight="1" x14ac:dyDescent="0.2">
      <c r="A84" s="2">
        <f t="shared" si="3"/>
        <v>183</v>
      </c>
      <c r="B84" s="2" t="s">
        <v>1277</v>
      </c>
      <c r="C84" s="1" t="s">
        <v>1274</v>
      </c>
      <c r="D84" s="2"/>
      <c r="E84" s="2" t="s">
        <v>333</v>
      </c>
      <c r="F84" s="2" t="s">
        <v>5</v>
      </c>
      <c r="G84" s="2">
        <v>31</v>
      </c>
      <c r="H84" s="2" t="s">
        <v>1270</v>
      </c>
      <c r="I84" s="2"/>
      <c r="J84" s="14" t="s">
        <v>1380</v>
      </c>
      <c r="K84" s="2" t="s">
        <v>1294</v>
      </c>
      <c r="L84" s="2" t="s">
        <v>1300</v>
      </c>
      <c r="M84" s="2">
        <f t="shared" si="2"/>
        <v>5</v>
      </c>
      <c r="N84" s="28" t="s">
        <v>1572</v>
      </c>
      <c r="O84" s="2" t="s">
        <v>1520</v>
      </c>
      <c r="P84" s="2" t="s">
        <v>1521</v>
      </c>
      <c r="Q84" s="2"/>
      <c r="R84" s="2"/>
    </row>
    <row r="85" spans="1:18" ht="27" customHeight="1" x14ac:dyDescent="0.2">
      <c r="A85" s="2">
        <f t="shared" si="3"/>
        <v>184</v>
      </c>
      <c r="B85" s="2" t="s">
        <v>1277</v>
      </c>
      <c r="C85" s="1" t="s">
        <v>1274</v>
      </c>
      <c r="D85" s="2"/>
      <c r="E85" s="2" t="s">
        <v>1376</v>
      </c>
      <c r="F85" s="2" t="s">
        <v>6</v>
      </c>
      <c r="G85" s="2">
        <v>40</v>
      </c>
      <c r="H85" s="2" t="s">
        <v>1270</v>
      </c>
      <c r="I85" s="2"/>
      <c r="J85" s="14" t="s">
        <v>1380</v>
      </c>
      <c r="K85" s="2" t="s">
        <v>1294</v>
      </c>
      <c r="L85" s="2" t="s">
        <v>1307</v>
      </c>
      <c r="M85" s="2">
        <f t="shared" si="2"/>
        <v>2</v>
      </c>
      <c r="N85" s="28"/>
      <c r="O85" s="2" t="s">
        <v>1519</v>
      </c>
      <c r="P85" s="2" t="s">
        <v>1461</v>
      </c>
      <c r="Q85" s="2"/>
      <c r="R85" s="2"/>
    </row>
    <row r="86" spans="1:18" ht="27" customHeight="1" x14ac:dyDescent="0.2">
      <c r="A86" s="2">
        <f t="shared" si="3"/>
        <v>185</v>
      </c>
      <c r="B86" s="2" t="s">
        <v>1277</v>
      </c>
      <c r="C86" s="1" t="s">
        <v>1274</v>
      </c>
      <c r="D86" s="2"/>
      <c r="E86" s="2" t="s">
        <v>338</v>
      </c>
      <c r="F86" s="2" t="s">
        <v>6</v>
      </c>
      <c r="G86" s="2">
        <v>38</v>
      </c>
      <c r="H86" s="2" t="s">
        <v>1270</v>
      </c>
      <c r="I86" s="2"/>
      <c r="J86" s="14" t="s">
        <v>1380</v>
      </c>
      <c r="K86" s="2" t="s">
        <v>1294</v>
      </c>
      <c r="L86" s="2" t="s">
        <v>1298</v>
      </c>
      <c r="M86" s="2">
        <f t="shared" si="2"/>
        <v>12</v>
      </c>
      <c r="N86" s="28"/>
      <c r="O86" s="2" t="s">
        <v>1524</v>
      </c>
      <c r="P86" s="2" t="s">
        <v>1461</v>
      </c>
      <c r="Q86" s="2"/>
      <c r="R86" s="2"/>
    </row>
    <row r="87" spans="1:18" ht="27" customHeight="1" x14ac:dyDescent="0.2">
      <c r="A87" s="2">
        <f t="shared" si="3"/>
        <v>186</v>
      </c>
      <c r="B87" s="2" t="s">
        <v>1277</v>
      </c>
      <c r="C87" s="1" t="s">
        <v>1274</v>
      </c>
      <c r="D87" s="2"/>
      <c r="E87" s="2" t="s">
        <v>1377</v>
      </c>
      <c r="F87" s="2" t="s">
        <v>6</v>
      </c>
      <c r="G87" s="2">
        <v>24</v>
      </c>
      <c r="H87" s="2" t="s">
        <v>1270</v>
      </c>
      <c r="I87" s="2"/>
      <c r="J87" s="14" t="s">
        <v>1380</v>
      </c>
      <c r="K87" s="2" t="s">
        <v>1314</v>
      </c>
      <c r="L87" s="2" t="s">
        <v>1312</v>
      </c>
      <c r="M87" s="2">
        <f t="shared" si="2"/>
        <v>10</v>
      </c>
      <c r="N87" s="28"/>
      <c r="O87" s="2" t="s">
        <v>1397</v>
      </c>
      <c r="P87" s="2" t="s">
        <v>1494</v>
      </c>
      <c r="Q87" s="2"/>
      <c r="R87" s="2"/>
    </row>
    <row r="88" spans="1:18" ht="27" customHeight="1" x14ac:dyDescent="0.2">
      <c r="A88" s="2">
        <f t="shared" si="3"/>
        <v>187</v>
      </c>
      <c r="B88" s="2" t="s">
        <v>1277</v>
      </c>
      <c r="C88" s="1" t="s">
        <v>1274</v>
      </c>
      <c r="D88" s="2" t="s">
        <v>1367</v>
      </c>
      <c r="E88" s="2" t="s">
        <v>340</v>
      </c>
      <c r="F88" s="2" t="s">
        <v>6</v>
      </c>
      <c r="G88" s="2">
        <v>24</v>
      </c>
      <c r="H88" s="2" t="s">
        <v>1270</v>
      </c>
      <c r="I88" s="2"/>
      <c r="J88" s="14" t="s">
        <v>1380</v>
      </c>
      <c r="K88" s="2" t="s">
        <v>1294</v>
      </c>
      <c r="L88" s="2" t="s">
        <v>1297</v>
      </c>
      <c r="M88" s="2">
        <f t="shared" si="2"/>
        <v>15</v>
      </c>
      <c r="N88" s="28" t="s">
        <v>1575</v>
      </c>
      <c r="O88" s="2" t="s">
        <v>1433</v>
      </c>
      <c r="P88" s="2"/>
      <c r="Q88" s="2"/>
      <c r="R88" s="2"/>
    </row>
    <row r="89" spans="1:18" ht="27" customHeight="1" x14ac:dyDescent="0.2">
      <c r="A89" s="2">
        <f t="shared" si="3"/>
        <v>188</v>
      </c>
      <c r="B89" s="2" t="s">
        <v>1277</v>
      </c>
      <c r="C89" s="1" t="s">
        <v>1274</v>
      </c>
      <c r="D89" s="2" t="s">
        <v>1367</v>
      </c>
      <c r="E89" s="2" t="s">
        <v>1378</v>
      </c>
      <c r="F89" s="2" t="s">
        <v>6</v>
      </c>
      <c r="G89" s="2">
        <v>29</v>
      </c>
      <c r="H89" s="2" t="s">
        <v>1270</v>
      </c>
      <c r="I89" s="2"/>
      <c r="J89" s="14" t="s">
        <v>1380</v>
      </c>
      <c r="K89" s="2" t="s">
        <v>1294</v>
      </c>
      <c r="L89" s="2" t="s">
        <v>1562</v>
      </c>
      <c r="M89" s="2">
        <f t="shared" si="2"/>
        <v>15</v>
      </c>
      <c r="N89" s="28" t="s">
        <v>1570</v>
      </c>
      <c r="O89" s="2" t="s">
        <v>1448</v>
      </c>
      <c r="P89" s="2"/>
      <c r="Q89" s="2"/>
      <c r="R89" s="2"/>
    </row>
    <row r="90" spans="1:18" ht="27" customHeight="1" x14ac:dyDescent="0.2">
      <c r="A90" s="2">
        <f t="shared" si="3"/>
        <v>189</v>
      </c>
      <c r="B90" s="2" t="s">
        <v>1277</v>
      </c>
      <c r="C90" s="1" t="s">
        <v>1274</v>
      </c>
      <c r="D90" s="2" t="s">
        <v>1363</v>
      </c>
      <c r="E90" s="2" t="s">
        <v>1379</v>
      </c>
      <c r="F90" s="2" t="s">
        <v>6</v>
      </c>
      <c r="G90" s="2">
        <v>28</v>
      </c>
      <c r="H90" s="2" t="s">
        <v>1270</v>
      </c>
      <c r="I90" s="2"/>
      <c r="J90" s="14" t="s">
        <v>1380</v>
      </c>
      <c r="K90" s="2" t="s">
        <v>1294</v>
      </c>
      <c r="L90" s="2" t="s">
        <v>1563</v>
      </c>
      <c r="M90" s="2">
        <f t="shared" si="2"/>
        <v>18</v>
      </c>
      <c r="N90" s="28" t="s">
        <v>1570</v>
      </c>
      <c r="O90" s="2" t="s">
        <v>1397</v>
      </c>
      <c r="P90" s="2" t="s">
        <v>1494</v>
      </c>
      <c r="Q90" s="2"/>
      <c r="R90" s="2"/>
    </row>
    <row r="91" spans="1:18" ht="27" customHeight="1" x14ac:dyDescent="0.2">
      <c r="A91" s="2">
        <f t="shared" si="3"/>
        <v>190</v>
      </c>
      <c r="B91" s="2" t="s">
        <v>1277</v>
      </c>
      <c r="C91" s="1" t="s">
        <v>1274</v>
      </c>
      <c r="D91" s="2" t="s">
        <v>1363</v>
      </c>
      <c r="E91" s="2" t="s">
        <v>344</v>
      </c>
      <c r="F91" s="2" t="s">
        <v>6</v>
      </c>
      <c r="G91" s="2">
        <v>30</v>
      </c>
      <c r="H91" s="2" t="s">
        <v>1270</v>
      </c>
      <c r="I91" s="2"/>
      <c r="J91" s="14" t="s">
        <v>1380</v>
      </c>
      <c r="K91" s="2" t="s">
        <v>1294</v>
      </c>
      <c r="L91" s="2" t="s">
        <v>1561</v>
      </c>
      <c r="M91" s="2">
        <f t="shared" si="2"/>
        <v>10</v>
      </c>
      <c r="N91" s="28" t="s">
        <v>1570</v>
      </c>
      <c r="O91" s="2" t="s">
        <v>1397</v>
      </c>
      <c r="P91" s="2" t="s">
        <v>1494</v>
      </c>
      <c r="Q91" s="2"/>
      <c r="R91" s="2"/>
    </row>
    <row r="92" spans="1:18" ht="27" customHeight="1" x14ac:dyDescent="0.2">
      <c r="A92" s="2">
        <f t="shared" si="3"/>
        <v>191</v>
      </c>
      <c r="B92" s="2" t="s">
        <v>1277</v>
      </c>
      <c r="C92" s="2" t="s">
        <v>1275</v>
      </c>
      <c r="D92" s="2" t="s">
        <v>1268</v>
      </c>
      <c r="E92" s="2" t="s">
        <v>351</v>
      </c>
      <c r="F92" s="2" t="s">
        <v>5</v>
      </c>
      <c r="G92" s="2">
        <v>45</v>
      </c>
      <c r="H92" s="2" t="s">
        <v>1270</v>
      </c>
      <c r="I92" s="2"/>
      <c r="J92" s="14" t="s">
        <v>1380</v>
      </c>
      <c r="K92" s="2" t="s">
        <v>1294</v>
      </c>
      <c r="L92" s="2" t="s">
        <v>1302</v>
      </c>
      <c r="M92" s="2">
        <f t="shared" si="2"/>
        <v>7</v>
      </c>
      <c r="N92" s="28" t="s">
        <v>1572</v>
      </c>
      <c r="O92" s="2" t="s">
        <v>1525</v>
      </c>
      <c r="P92" s="2" t="s">
        <v>1528</v>
      </c>
      <c r="Q92" s="2"/>
      <c r="R92" s="2"/>
    </row>
    <row r="93" spans="1:18" ht="27" customHeight="1" x14ac:dyDescent="0.2">
      <c r="A93" s="2">
        <f t="shared" si="3"/>
        <v>192</v>
      </c>
      <c r="B93" s="2" t="s">
        <v>1277</v>
      </c>
      <c r="C93" s="2" t="s">
        <v>1275</v>
      </c>
      <c r="D93" s="2"/>
      <c r="E93" s="2" t="s">
        <v>355</v>
      </c>
      <c r="F93" s="2" t="s">
        <v>5</v>
      </c>
      <c r="G93" s="2">
        <v>58</v>
      </c>
      <c r="H93" s="2" t="s">
        <v>1270</v>
      </c>
      <c r="I93" s="2"/>
      <c r="J93" s="14" t="s">
        <v>1380</v>
      </c>
      <c r="K93" s="2" t="s">
        <v>1314</v>
      </c>
      <c r="L93" s="1" t="s">
        <v>1310</v>
      </c>
      <c r="M93" s="2">
        <f t="shared" si="2"/>
        <v>20</v>
      </c>
      <c r="N93" s="28" t="s">
        <v>1572</v>
      </c>
      <c r="O93" s="2" t="s">
        <v>1526</v>
      </c>
      <c r="P93" s="2" t="s">
        <v>1461</v>
      </c>
      <c r="Q93" s="2"/>
      <c r="R93" s="2"/>
    </row>
    <row r="94" spans="1:18" ht="27" customHeight="1" x14ac:dyDescent="0.2">
      <c r="A94" s="2">
        <f t="shared" si="3"/>
        <v>193</v>
      </c>
      <c r="B94" s="2" t="s">
        <v>1277</v>
      </c>
      <c r="C94" s="2" t="s">
        <v>1275</v>
      </c>
      <c r="D94" s="2"/>
      <c r="E94" s="2" t="s">
        <v>361</v>
      </c>
      <c r="F94" s="2" t="s">
        <v>5</v>
      </c>
      <c r="G94" s="2">
        <v>55</v>
      </c>
      <c r="H94" s="2" t="s">
        <v>1270</v>
      </c>
      <c r="I94" s="2"/>
      <c r="J94" s="14" t="s">
        <v>1380</v>
      </c>
      <c r="K94" s="2" t="s">
        <v>1314</v>
      </c>
      <c r="L94" s="2" t="s">
        <v>1311</v>
      </c>
      <c r="M94" s="2">
        <f t="shared" si="2"/>
        <v>15</v>
      </c>
      <c r="N94" s="28" t="s">
        <v>1572</v>
      </c>
      <c r="O94" s="2" t="s">
        <v>1527</v>
      </c>
      <c r="P94" s="2" t="s">
        <v>1529</v>
      </c>
      <c r="Q94" s="2"/>
      <c r="R94" s="2"/>
    </row>
    <row r="95" spans="1:18" ht="27" customHeight="1" x14ac:dyDescent="0.2">
      <c r="A95" s="2">
        <f t="shared" si="3"/>
        <v>194</v>
      </c>
      <c r="B95" s="2" t="s">
        <v>1277</v>
      </c>
      <c r="C95" s="2" t="s">
        <v>1275</v>
      </c>
      <c r="D95" s="2"/>
      <c r="E95" s="2" t="s">
        <v>365</v>
      </c>
      <c r="F95" s="2" t="s">
        <v>5</v>
      </c>
      <c r="G95" s="2">
        <v>50</v>
      </c>
      <c r="H95" s="2" t="s">
        <v>1270</v>
      </c>
      <c r="I95" s="2"/>
      <c r="J95" s="14" t="s">
        <v>1380</v>
      </c>
      <c r="K95" s="2" t="s">
        <v>1314</v>
      </c>
      <c r="L95" s="2" t="s">
        <v>1309</v>
      </c>
      <c r="M95" s="2">
        <f t="shared" si="2"/>
        <v>25</v>
      </c>
      <c r="N95" s="28" t="s">
        <v>1576</v>
      </c>
      <c r="O95" s="2" t="s">
        <v>1437</v>
      </c>
      <c r="P95" s="2" t="s">
        <v>1438</v>
      </c>
      <c r="Q95" s="2"/>
      <c r="R95" s="2" t="s">
        <v>1439</v>
      </c>
    </row>
    <row r="96" spans="1:18" ht="27" customHeight="1" x14ac:dyDescent="0.2">
      <c r="A96" s="2">
        <f t="shared" si="3"/>
        <v>195</v>
      </c>
      <c r="B96" s="2" t="s">
        <v>1277</v>
      </c>
      <c r="C96" s="2" t="s">
        <v>1275</v>
      </c>
      <c r="D96" s="2"/>
      <c r="E96" s="2" t="s">
        <v>367</v>
      </c>
      <c r="F96" s="2" t="s">
        <v>5</v>
      </c>
      <c r="G96" s="2">
        <v>49</v>
      </c>
      <c r="H96" s="2" t="s">
        <v>1270</v>
      </c>
      <c r="I96" s="2"/>
      <c r="J96" s="14" t="s">
        <v>1380</v>
      </c>
      <c r="K96" s="2" t="s">
        <v>1294</v>
      </c>
      <c r="L96" s="2" t="s">
        <v>1299</v>
      </c>
      <c r="M96" s="2">
        <f t="shared" si="2"/>
        <v>8</v>
      </c>
      <c r="N96" s="28" t="s">
        <v>1577</v>
      </c>
      <c r="O96" s="2" t="s">
        <v>1489</v>
      </c>
      <c r="P96" s="2" t="s">
        <v>1461</v>
      </c>
      <c r="Q96" s="2"/>
      <c r="R96" s="2"/>
    </row>
    <row r="97" spans="1:18" ht="27" customHeight="1" x14ac:dyDescent="0.2">
      <c r="A97" s="2">
        <f t="shared" si="3"/>
        <v>196</v>
      </c>
      <c r="B97" s="2" t="s">
        <v>1277</v>
      </c>
      <c r="C97" s="2" t="s">
        <v>1275</v>
      </c>
      <c r="D97" s="2"/>
      <c r="E97" s="2" t="s">
        <v>369</v>
      </c>
      <c r="F97" s="2" t="s">
        <v>5</v>
      </c>
      <c r="G97" s="2">
        <v>40</v>
      </c>
      <c r="H97" s="2" t="s">
        <v>1270</v>
      </c>
      <c r="I97" s="2"/>
      <c r="J97" s="14" t="s">
        <v>1380</v>
      </c>
      <c r="K97" s="2" t="s">
        <v>1315</v>
      </c>
      <c r="L97" s="2" t="s">
        <v>1308</v>
      </c>
      <c r="M97" s="2">
        <f t="shared" si="2"/>
        <v>30</v>
      </c>
      <c r="N97" s="28" t="s">
        <v>1576</v>
      </c>
      <c r="O97" s="2" t="s">
        <v>1502</v>
      </c>
      <c r="P97" s="2" t="s">
        <v>1461</v>
      </c>
      <c r="Q97" s="2"/>
      <c r="R97" s="2"/>
    </row>
    <row r="98" spans="1:18" ht="27" customHeight="1" x14ac:dyDescent="0.2">
      <c r="A98" s="2">
        <f t="shared" si="3"/>
        <v>197</v>
      </c>
      <c r="B98" s="2" t="s">
        <v>1277</v>
      </c>
      <c r="C98" s="2" t="s">
        <v>1275</v>
      </c>
      <c r="D98" s="2"/>
      <c r="E98" s="2" t="s">
        <v>374</v>
      </c>
      <c r="F98" s="2" t="s">
        <v>5</v>
      </c>
      <c r="G98" s="2">
        <v>40</v>
      </c>
      <c r="H98" s="2" t="s">
        <v>1270</v>
      </c>
      <c r="I98" s="2"/>
      <c r="J98" s="14" t="s">
        <v>1380</v>
      </c>
      <c r="K98" s="2" t="s">
        <v>1314</v>
      </c>
      <c r="L98" s="2" t="s">
        <v>1309</v>
      </c>
      <c r="M98" s="2">
        <f t="shared" si="2"/>
        <v>25</v>
      </c>
      <c r="N98" s="28"/>
      <c r="O98" s="2" t="s">
        <v>1448</v>
      </c>
      <c r="P98" s="2"/>
      <c r="Q98" s="2"/>
      <c r="R98" s="2"/>
    </row>
    <row r="99" spans="1:18" ht="27" customHeight="1" x14ac:dyDescent="0.2">
      <c r="A99" s="2">
        <f t="shared" si="3"/>
        <v>198</v>
      </c>
      <c r="B99" s="2" t="s">
        <v>1277</v>
      </c>
      <c r="C99" s="2" t="s">
        <v>1275</v>
      </c>
      <c r="D99" s="2"/>
      <c r="E99" s="2" t="s">
        <v>378</v>
      </c>
      <c r="F99" s="2" t="s">
        <v>5</v>
      </c>
      <c r="G99" s="2">
        <v>35</v>
      </c>
      <c r="H99" s="2" t="s">
        <v>1270</v>
      </c>
      <c r="I99" s="2"/>
      <c r="J99" s="14" t="s">
        <v>1380</v>
      </c>
      <c r="K99" s="2" t="s">
        <v>1314</v>
      </c>
      <c r="L99" s="2" t="s">
        <v>1311</v>
      </c>
      <c r="M99" s="2">
        <f t="shared" si="2"/>
        <v>15</v>
      </c>
      <c r="N99" s="28" t="s">
        <v>1578</v>
      </c>
      <c r="O99" s="2" t="s">
        <v>1422</v>
      </c>
      <c r="P99" s="2" t="s">
        <v>1423</v>
      </c>
      <c r="Q99" s="2"/>
      <c r="R99" s="2"/>
    </row>
    <row r="100" spans="1:18" ht="27" customHeight="1" x14ac:dyDescent="0.2">
      <c r="A100" s="2">
        <f t="shared" si="3"/>
        <v>199</v>
      </c>
      <c r="B100" s="2" t="s">
        <v>1277</v>
      </c>
      <c r="C100" s="2" t="s">
        <v>1275</v>
      </c>
      <c r="D100" s="2"/>
      <c r="E100" s="2" t="s">
        <v>382</v>
      </c>
      <c r="F100" s="2" t="s">
        <v>6</v>
      </c>
      <c r="G100" s="2">
        <v>35</v>
      </c>
      <c r="H100" s="2" t="s">
        <v>4</v>
      </c>
      <c r="I100" s="2"/>
      <c r="J100" s="14" t="s">
        <v>1393</v>
      </c>
      <c r="K100" s="2" t="s">
        <v>1294</v>
      </c>
      <c r="L100" s="2" t="s">
        <v>1560</v>
      </c>
      <c r="M100" s="2">
        <f t="shared" si="2"/>
        <v>5</v>
      </c>
      <c r="N100" s="28" t="s">
        <v>1570</v>
      </c>
      <c r="O100" s="2" t="s">
        <v>1531</v>
      </c>
      <c r="P100" s="2" t="s">
        <v>1461</v>
      </c>
      <c r="Q100" s="2"/>
      <c r="R100" s="2"/>
    </row>
    <row r="101" spans="1:18" ht="27" customHeight="1" x14ac:dyDescent="0.2">
      <c r="A101" s="2">
        <f t="shared" si="3"/>
        <v>200</v>
      </c>
      <c r="B101" s="2" t="s">
        <v>1277</v>
      </c>
      <c r="C101" s="2" t="s">
        <v>1275</v>
      </c>
      <c r="D101" s="2"/>
      <c r="E101" s="2" t="s">
        <v>388</v>
      </c>
      <c r="F101" s="2" t="s">
        <v>6</v>
      </c>
      <c r="G101" s="2">
        <v>38</v>
      </c>
      <c r="H101" s="2" t="s">
        <v>4</v>
      </c>
      <c r="I101" s="2"/>
      <c r="J101" s="14" t="s">
        <v>1393</v>
      </c>
      <c r="K101" s="2" t="s">
        <v>1294</v>
      </c>
      <c r="L101" s="2" t="s">
        <v>1564</v>
      </c>
      <c r="M101" s="2">
        <f t="shared" si="2"/>
        <v>22</v>
      </c>
      <c r="N101" s="28" t="s">
        <v>1570</v>
      </c>
      <c r="O101" s="2" t="s">
        <v>1532</v>
      </c>
      <c r="P101" s="2" t="s">
        <v>1461</v>
      </c>
      <c r="Q101" s="2"/>
      <c r="R101" s="2"/>
    </row>
    <row r="102" spans="1:18" ht="27" customHeight="1" x14ac:dyDescent="0.2">
      <c r="A102" s="2">
        <f t="shared" si="3"/>
        <v>201</v>
      </c>
      <c r="B102" s="2" t="s">
        <v>1277</v>
      </c>
      <c r="C102" s="2" t="s">
        <v>1275</v>
      </c>
      <c r="D102" s="2"/>
      <c r="E102" s="1" t="s">
        <v>393</v>
      </c>
      <c r="F102" s="1" t="s">
        <v>5</v>
      </c>
      <c r="G102" s="1">
        <v>37</v>
      </c>
      <c r="H102" s="2" t="s">
        <v>4</v>
      </c>
      <c r="I102" s="2"/>
      <c r="J102" s="14" t="s">
        <v>1393</v>
      </c>
      <c r="K102" s="2" t="s">
        <v>1315</v>
      </c>
      <c r="L102" s="1" t="s">
        <v>1306</v>
      </c>
      <c r="M102" s="2">
        <f t="shared" si="2"/>
        <v>20</v>
      </c>
      <c r="N102" s="28"/>
      <c r="O102" s="2" t="s">
        <v>1510</v>
      </c>
      <c r="P102" s="2" t="s">
        <v>1461</v>
      </c>
      <c r="Q102" s="2"/>
      <c r="R102" s="2"/>
    </row>
    <row r="103" spans="1:18" ht="27" customHeight="1" x14ac:dyDescent="0.2">
      <c r="A103" s="2">
        <f t="shared" si="3"/>
        <v>202</v>
      </c>
      <c r="B103" s="2" t="s">
        <v>1277</v>
      </c>
      <c r="C103" s="2" t="s">
        <v>1275</v>
      </c>
      <c r="D103" s="2"/>
      <c r="E103" s="1" t="s">
        <v>396</v>
      </c>
      <c r="F103" s="1" t="s">
        <v>5</v>
      </c>
      <c r="G103" s="1">
        <v>30</v>
      </c>
      <c r="H103" s="2" t="s">
        <v>4</v>
      </c>
      <c r="I103" s="2"/>
      <c r="J103" s="14" t="s">
        <v>1393</v>
      </c>
      <c r="K103" s="2" t="s">
        <v>1315</v>
      </c>
      <c r="L103" s="2" t="s">
        <v>1308</v>
      </c>
      <c r="M103" s="2">
        <f t="shared" si="2"/>
        <v>30</v>
      </c>
      <c r="N103" s="28"/>
      <c r="O103" s="2" t="s">
        <v>1530</v>
      </c>
      <c r="P103" s="2" t="s">
        <v>1461</v>
      </c>
      <c r="Q103" s="2"/>
      <c r="R103" s="2"/>
    </row>
    <row r="104" spans="1:18" ht="27" customHeight="1" x14ac:dyDescent="0.2">
      <c r="A104" s="2">
        <f t="shared" si="3"/>
        <v>203</v>
      </c>
      <c r="B104" s="2" t="s">
        <v>1277</v>
      </c>
      <c r="C104" s="2" t="s">
        <v>1275</v>
      </c>
      <c r="D104" s="2"/>
      <c r="E104" s="1" t="s">
        <v>403</v>
      </c>
      <c r="F104" s="1" t="s">
        <v>5</v>
      </c>
      <c r="G104" s="1">
        <v>29</v>
      </c>
      <c r="H104" s="2" t="s">
        <v>4</v>
      </c>
      <c r="I104" s="2"/>
      <c r="J104" s="14" t="s">
        <v>1393</v>
      </c>
      <c r="K104" s="2" t="s">
        <v>1294</v>
      </c>
      <c r="L104" s="2" t="s">
        <v>1298</v>
      </c>
      <c r="M104" s="2">
        <f t="shared" si="2"/>
        <v>12</v>
      </c>
      <c r="N104" s="28"/>
      <c r="O104" s="2" t="s">
        <v>1460</v>
      </c>
      <c r="P104" s="2" t="s">
        <v>1494</v>
      </c>
      <c r="Q104" s="2"/>
      <c r="R104" s="2"/>
    </row>
    <row r="105" spans="1:18" ht="27" customHeight="1" x14ac:dyDescent="0.2">
      <c r="A105" s="2">
        <f t="shared" si="3"/>
        <v>204</v>
      </c>
      <c r="B105" s="2" t="s">
        <v>1277</v>
      </c>
      <c r="C105" s="2" t="s">
        <v>1275</v>
      </c>
      <c r="D105" s="2"/>
      <c r="E105" s="1" t="s">
        <v>405</v>
      </c>
      <c r="F105" s="1" t="s">
        <v>5</v>
      </c>
      <c r="G105" s="1">
        <v>29</v>
      </c>
      <c r="H105" s="2" t="s">
        <v>4</v>
      </c>
      <c r="I105" s="2"/>
      <c r="J105" s="14" t="s">
        <v>1393</v>
      </c>
      <c r="K105" s="2" t="s">
        <v>1315</v>
      </c>
      <c r="L105" s="2" t="s">
        <v>1308</v>
      </c>
      <c r="M105" s="2">
        <f t="shared" si="2"/>
        <v>30</v>
      </c>
      <c r="N105" s="28"/>
      <c r="O105" s="2" t="s">
        <v>1448</v>
      </c>
      <c r="P105" s="2"/>
      <c r="Q105" s="2"/>
      <c r="R105" s="2"/>
    </row>
    <row r="106" spans="1:18" ht="27" customHeight="1" x14ac:dyDescent="0.2">
      <c r="A106" s="2">
        <f t="shared" si="3"/>
        <v>205</v>
      </c>
      <c r="B106" s="2" t="s">
        <v>1277</v>
      </c>
      <c r="C106" s="2" t="s">
        <v>1275</v>
      </c>
      <c r="D106" s="2"/>
      <c r="E106" s="1" t="s">
        <v>410</v>
      </c>
      <c r="F106" s="1" t="s">
        <v>6</v>
      </c>
      <c r="G106" s="1">
        <v>28</v>
      </c>
      <c r="H106" s="2" t="s">
        <v>4</v>
      </c>
      <c r="I106" s="2"/>
      <c r="J106" s="14" t="s">
        <v>1393</v>
      </c>
      <c r="K106" s="2" t="s">
        <v>1294</v>
      </c>
      <c r="L106" s="2" t="s">
        <v>1560</v>
      </c>
      <c r="M106" s="2">
        <f t="shared" si="2"/>
        <v>5</v>
      </c>
      <c r="N106" s="28" t="s">
        <v>1570</v>
      </c>
      <c r="O106" s="2" t="s">
        <v>1448</v>
      </c>
      <c r="P106" s="2"/>
      <c r="Q106" s="2"/>
      <c r="R106" s="2"/>
    </row>
    <row r="107" spans="1:18" ht="27" customHeight="1" x14ac:dyDescent="0.2">
      <c r="A107" s="2">
        <f t="shared" si="3"/>
        <v>206</v>
      </c>
      <c r="B107" s="2" t="s">
        <v>1277</v>
      </c>
      <c r="C107" s="2" t="s">
        <v>1275</v>
      </c>
      <c r="D107" s="2"/>
      <c r="E107" s="1" t="s">
        <v>416</v>
      </c>
      <c r="F107" s="1" t="s">
        <v>6</v>
      </c>
      <c r="G107" s="1">
        <v>28</v>
      </c>
      <c r="H107" s="2" t="s">
        <v>4</v>
      </c>
      <c r="I107" s="2"/>
      <c r="J107" s="14" t="s">
        <v>1393</v>
      </c>
      <c r="K107" s="2" t="s">
        <v>1315</v>
      </c>
      <c r="L107" s="1" t="s">
        <v>1306</v>
      </c>
      <c r="M107" s="2">
        <f t="shared" si="2"/>
        <v>20</v>
      </c>
      <c r="N107" s="28" t="s">
        <v>1579</v>
      </c>
      <c r="O107" s="2" t="s">
        <v>1448</v>
      </c>
      <c r="P107" s="2"/>
      <c r="Q107" s="2"/>
      <c r="R107" s="2" t="s">
        <v>1417</v>
      </c>
    </row>
    <row r="108" spans="1:18" ht="27" customHeight="1" x14ac:dyDescent="0.2">
      <c r="A108" s="2">
        <f t="shared" si="3"/>
        <v>207</v>
      </c>
      <c r="B108" s="2" t="s">
        <v>1277</v>
      </c>
      <c r="C108" s="2" t="s">
        <v>1275</v>
      </c>
      <c r="D108" s="2"/>
      <c r="E108" s="1" t="s">
        <v>419</v>
      </c>
      <c r="F108" s="1" t="s">
        <v>6</v>
      </c>
      <c r="G108" s="1">
        <v>28</v>
      </c>
      <c r="H108" s="2" t="s">
        <v>4</v>
      </c>
      <c r="I108" s="2"/>
      <c r="J108" s="14" t="s">
        <v>1393</v>
      </c>
      <c r="K108" s="2" t="s">
        <v>1315</v>
      </c>
      <c r="L108" s="2" t="s">
        <v>1308</v>
      </c>
      <c r="M108" s="2">
        <f t="shared" si="2"/>
        <v>30</v>
      </c>
      <c r="N108" s="28"/>
      <c r="O108" s="2" t="s">
        <v>1468</v>
      </c>
      <c r="P108" s="2" t="s">
        <v>1458</v>
      </c>
      <c r="Q108" s="2"/>
      <c r="R108" s="2"/>
    </row>
    <row r="109" spans="1:18" ht="27" customHeight="1" x14ac:dyDescent="0.2">
      <c r="A109" s="2">
        <f t="shared" si="3"/>
        <v>208</v>
      </c>
      <c r="B109" s="2" t="s">
        <v>1277</v>
      </c>
      <c r="C109" s="2" t="s">
        <v>1275</v>
      </c>
      <c r="D109" s="2"/>
      <c r="E109" s="1" t="s">
        <v>422</v>
      </c>
      <c r="F109" s="1" t="s">
        <v>6</v>
      </c>
      <c r="G109" s="1">
        <v>38</v>
      </c>
      <c r="H109" s="2" t="s">
        <v>4</v>
      </c>
      <c r="I109" s="2"/>
      <c r="J109" s="14" t="s">
        <v>1393</v>
      </c>
      <c r="K109" s="2" t="s">
        <v>1315</v>
      </c>
      <c r="L109" s="2" t="s">
        <v>1305</v>
      </c>
      <c r="M109" s="2">
        <f t="shared" si="2"/>
        <v>18</v>
      </c>
      <c r="N109" s="28"/>
      <c r="O109" s="2" t="s">
        <v>1533</v>
      </c>
      <c r="P109" s="2" t="s">
        <v>1461</v>
      </c>
      <c r="Q109" s="2"/>
      <c r="R109" s="2"/>
    </row>
    <row r="110" spans="1:18" ht="27" customHeight="1" x14ac:dyDescent="0.2">
      <c r="A110" s="2">
        <f t="shared" si="3"/>
        <v>209</v>
      </c>
      <c r="B110" s="2" t="s">
        <v>1277</v>
      </c>
      <c r="C110" s="2" t="s">
        <v>1275</v>
      </c>
      <c r="D110" s="2"/>
      <c r="E110" s="1" t="s">
        <v>426</v>
      </c>
      <c r="F110" s="1" t="s">
        <v>6</v>
      </c>
      <c r="G110" s="1">
        <v>35</v>
      </c>
      <c r="H110" s="2" t="s">
        <v>4</v>
      </c>
      <c r="I110" s="2"/>
      <c r="J110" s="14" t="s">
        <v>1393</v>
      </c>
      <c r="K110" s="2" t="s">
        <v>1315</v>
      </c>
      <c r="L110" s="1" t="s">
        <v>1306</v>
      </c>
      <c r="M110" s="2">
        <f t="shared" si="2"/>
        <v>20</v>
      </c>
      <c r="N110" s="28"/>
      <c r="O110" s="2" t="s">
        <v>1534</v>
      </c>
      <c r="P110" s="2" t="s">
        <v>1461</v>
      </c>
      <c r="Q110" s="2"/>
      <c r="R110" s="2"/>
    </row>
    <row r="111" spans="1:18" ht="27" customHeight="1" x14ac:dyDescent="0.2">
      <c r="A111" s="2">
        <f t="shared" si="3"/>
        <v>210</v>
      </c>
      <c r="B111" s="2" t="s">
        <v>1277</v>
      </c>
      <c r="C111" s="2" t="s">
        <v>1275</v>
      </c>
      <c r="D111" s="2" t="s">
        <v>1367</v>
      </c>
      <c r="E111" s="1" t="s">
        <v>430</v>
      </c>
      <c r="F111" s="1" t="s">
        <v>6</v>
      </c>
      <c r="G111" s="1">
        <v>28</v>
      </c>
      <c r="H111" s="2" t="s">
        <v>1270</v>
      </c>
      <c r="I111" s="2"/>
      <c r="J111" s="14" t="s">
        <v>1380</v>
      </c>
      <c r="K111" s="2" t="s">
        <v>1314</v>
      </c>
      <c r="L111" s="2" t="s">
        <v>1312</v>
      </c>
      <c r="M111" s="2">
        <f t="shared" si="2"/>
        <v>10</v>
      </c>
      <c r="N111" s="28"/>
      <c r="O111" s="2" t="s">
        <v>1448</v>
      </c>
      <c r="P111" s="2"/>
      <c r="Q111" s="2"/>
      <c r="R111" s="2"/>
    </row>
    <row r="112" spans="1:18" ht="27" customHeight="1" x14ac:dyDescent="0.2">
      <c r="A112" s="2">
        <f t="shared" si="3"/>
        <v>211</v>
      </c>
      <c r="B112" s="2" t="s">
        <v>1277</v>
      </c>
      <c r="C112" s="2" t="s">
        <v>1275</v>
      </c>
      <c r="D112" s="2" t="s">
        <v>1367</v>
      </c>
      <c r="E112" s="1" t="s">
        <v>434</v>
      </c>
      <c r="F112" s="1" t="s">
        <v>6</v>
      </c>
      <c r="G112" s="1">
        <v>25</v>
      </c>
      <c r="H112" s="2" t="s">
        <v>1270</v>
      </c>
      <c r="I112" s="2"/>
      <c r="J112" s="14" t="s">
        <v>1380</v>
      </c>
      <c r="K112" s="2" t="s">
        <v>1314</v>
      </c>
      <c r="L112" s="2" t="s">
        <v>1311</v>
      </c>
      <c r="M112" s="2">
        <f t="shared" si="2"/>
        <v>15</v>
      </c>
      <c r="N112" s="28" t="s">
        <v>1580</v>
      </c>
      <c r="O112" s="2" t="s">
        <v>1448</v>
      </c>
      <c r="P112" s="2"/>
      <c r="Q112" s="2"/>
      <c r="R112" s="2"/>
    </row>
    <row r="113" spans="1:18" ht="27" customHeight="1" x14ac:dyDescent="0.2">
      <c r="A113" s="2">
        <f t="shared" si="3"/>
        <v>212</v>
      </c>
      <c r="B113" s="2" t="s">
        <v>1277</v>
      </c>
      <c r="C113" s="2" t="s">
        <v>1275</v>
      </c>
      <c r="D113" s="2" t="s">
        <v>1363</v>
      </c>
      <c r="E113" s="1" t="s">
        <v>436</v>
      </c>
      <c r="F113" s="1" t="s">
        <v>6</v>
      </c>
      <c r="G113" s="1">
        <v>30</v>
      </c>
      <c r="H113" s="2" t="s">
        <v>1270</v>
      </c>
      <c r="I113" s="2"/>
      <c r="J113" s="14" t="s">
        <v>1380</v>
      </c>
      <c r="K113" s="2" t="s">
        <v>1294</v>
      </c>
      <c r="L113" s="2" t="s">
        <v>1297</v>
      </c>
      <c r="M113" s="2">
        <f t="shared" si="2"/>
        <v>15</v>
      </c>
      <c r="N113" s="28" t="s">
        <v>1580</v>
      </c>
      <c r="O113" s="2" t="s">
        <v>1397</v>
      </c>
      <c r="P113" s="2" t="s">
        <v>1458</v>
      </c>
      <c r="Q113" s="2"/>
      <c r="R113" s="2"/>
    </row>
    <row r="114" spans="1:18" ht="27" customHeight="1" x14ac:dyDescent="0.2">
      <c r="A114" s="2">
        <f t="shared" si="3"/>
        <v>213</v>
      </c>
      <c r="B114" s="2" t="s">
        <v>1277</v>
      </c>
      <c r="C114" s="2" t="s">
        <v>1275</v>
      </c>
      <c r="D114" s="2" t="s">
        <v>1363</v>
      </c>
      <c r="E114" s="1" t="s">
        <v>442</v>
      </c>
      <c r="F114" s="1" t="s">
        <v>6</v>
      </c>
      <c r="G114" s="1">
        <v>22</v>
      </c>
      <c r="H114" s="2" t="s">
        <v>1270</v>
      </c>
      <c r="I114" s="2"/>
      <c r="J114" s="14" t="s">
        <v>1380</v>
      </c>
      <c r="K114" s="2" t="s">
        <v>1314</v>
      </c>
      <c r="L114" s="2" t="s">
        <v>1308</v>
      </c>
      <c r="M114" s="2">
        <f t="shared" si="2"/>
        <v>30</v>
      </c>
      <c r="N114" s="28" t="s">
        <v>1580</v>
      </c>
      <c r="O114" s="2" t="s">
        <v>1448</v>
      </c>
      <c r="P114" s="2"/>
      <c r="Q114" s="2"/>
      <c r="R114" s="2"/>
    </row>
    <row r="115" spans="1:18" ht="27" customHeight="1" x14ac:dyDescent="0.2">
      <c r="A115" s="2">
        <f t="shared" si="3"/>
        <v>214</v>
      </c>
      <c r="B115" s="2" t="s">
        <v>1278</v>
      </c>
      <c r="C115" s="1"/>
      <c r="D115" s="2" t="s">
        <v>1335</v>
      </c>
      <c r="E115" s="1" t="s">
        <v>445</v>
      </c>
      <c r="F115" s="1" t="s">
        <v>5</v>
      </c>
      <c r="G115" s="1">
        <v>55</v>
      </c>
      <c r="H115" s="2" t="s">
        <v>1270</v>
      </c>
      <c r="I115" s="2"/>
      <c r="J115" s="14" t="s">
        <v>1380</v>
      </c>
      <c r="K115" s="2" t="s">
        <v>1294</v>
      </c>
      <c r="L115" s="2" t="s">
        <v>1302</v>
      </c>
      <c r="M115" s="2">
        <f t="shared" si="2"/>
        <v>7</v>
      </c>
      <c r="N115" s="28"/>
      <c r="O115" s="2" t="s">
        <v>1535</v>
      </c>
      <c r="P115" s="2" t="s">
        <v>1461</v>
      </c>
      <c r="Q115" s="2"/>
      <c r="R115" s="2"/>
    </row>
    <row r="116" spans="1:18" ht="27" customHeight="1" x14ac:dyDescent="0.2">
      <c r="A116" s="2">
        <f t="shared" si="3"/>
        <v>215</v>
      </c>
      <c r="B116" s="2" t="s">
        <v>1278</v>
      </c>
      <c r="C116" s="1" t="s">
        <v>1365</v>
      </c>
      <c r="D116" s="2" t="s">
        <v>1336</v>
      </c>
      <c r="E116" s="1" t="s">
        <v>448</v>
      </c>
      <c r="F116" s="1" t="s">
        <v>5</v>
      </c>
      <c r="G116" s="1">
        <v>50</v>
      </c>
      <c r="H116" s="2" t="s">
        <v>4</v>
      </c>
      <c r="I116" s="2"/>
      <c r="J116" s="14" t="s">
        <v>1393</v>
      </c>
      <c r="K116" s="2" t="s">
        <v>1314</v>
      </c>
      <c r="L116" s="1" t="s">
        <v>1310</v>
      </c>
      <c r="M116" s="2">
        <f t="shared" si="2"/>
        <v>20</v>
      </c>
      <c r="N116" s="28"/>
      <c r="O116" s="2" t="s">
        <v>1536</v>
      </c>
      <c r="P116" s="2" t="s">
        <v>1461</v>
      </c>
      <c r="Q116" s="2"/>
      <c r="R116" s="2"/>
    </row>
    <row r="117" spans="1:18" ht="27" customHeight="1" x14ac:dyDescent="0.2">
      <c r="A117" s="2">
        <f t="shared" si="3"/>
        <v>216</v>
      </c>
      <c r="B117" s="2" t="s">
        <v>1278</v>
      </c>
      <c r="C117" s="1" t="s">
        <v>1365</v>
      </c>
      <c r="D117" s="2"/>
      <c r="E117" s="1" t="s">
        <v>453</v>
      </c>
      <c r="F117" s="1" t="s">
        <v>5</v>
      </c>
      <c r="G117" s="1">
        <v>49</v>
      </c>
      <c r="H117" s="2" t="s">
        <v>4</v>
      </c>
      <c r="I117" s="2"/>
      <c r="J117" s="14" t="s">
        <v>1393</v>
      </c>
      <c r="K117" s="2" t="s">
        <v>1294</v>
      </c>
      <c r="L117" s="2" t="s">
        <v>1564</v>
      </c>
      <c r="M117" s="2">
        <f t="shared" si="2"/>
        <v>22</v>
      </c>
      <c r="N117" s="28" t="s">
        <v>1570</v>
      </c>
      <c r="O117" s="2" t="s">
        <v>1475</v>
      </c>
      <c r="P117" s="2" t="s">
        <v>1461</v>
      </c>
      <c r="Q117" s="2"/>
      <c r="R117" s="2"/>
    </row>
    <row r="118" spans="1:18" ht="27" customHeight="1" x14ac:dyDescent="0.2">
      <c r="A118" s="2">
        <f t="shared" si="3"/>
        <v>217</v>
      </c>
      <c r="B118" s="2" t="s">
        <v>1278</v>
      </c>
      <c r="C118" s="1" t="s">
        <v>1365</v>
      </c>
      <c r="D118" s="2"/>
      <c r="E118" s="1" t="s">
        <v>456</v>
      </c>
      <c r="F118" s="1" t="s">
        <v>5</v>
      </c>
      <c r="G118" s="1">
        <v>58</v>
      </c>
      <c r="H118" s="2" t="s">
        <v>1270</v>
      </c>
      <c r="I118" s="2"/>
      <c r="J118" s="14" t="s">
        <v>1380</v>
      </c>
      <c r="K118" s="2" t="s">
        <v>1294</v>
      </c>
      <c r="L118" s="2" t="s">
        <v>1561</v>
      </c>
      <c r="M118" s="2">
        <f t="shared" si="2"/>
        <v>10</v>
      </c>
      <c r="N118" s="28" t="s">
        <v>1570</v>
      </c>
      <c r="O118" s="2" t="s">
        <v>1460</v>
      </c>
      <c r="P118" s="2" t="s">
        <v>1458</v>
      </c>
      <c r="Q118" s="2"/>
      <c r="R118" s="2"/>
    </row>
    <row r="119" spans="1:18" ht="27" customHeight="1" x14ac:dyDescent="0.2">
      <c r="A119" s="2">
        <f t="shared" si="3"/>
        <v>218</v>
      </c>
      <c r="B119" s="2" t="s">
        <v>1278</v>
      </c>
      <c r="C119" s="1" t="s">
        <v>1365</v>
      </c>
      <c r="D119" s="2"/>
      <c r="E119" s="1" t="s">
        <v>458</v>
      </c>
      <c r="F119" s="1" t="s">
        <v>5</v>
      </c>
      <c r="G119" s="1">
        <v>56</v>
      </c>
      <c r="H119" s="2" t="s">
        <v>1270</v>
      </c>
      <c r="I119" s="2"/>
      <c r="J119" s="14" t="s">
        <v>1380</v>
      </c>
      <c r="K119" s="2" t="s">
        <v>1294</v>
      </c>
      <c r="L119" s="2" t="s">
        <v>1564</v>
      </c>
      <c r="M119" s="2">
        <f t="shared" si="2"/>
        <v>22</v>
      </c>
      <c r="N119" s="28" t="s">
        <v>1570</v>
      </c>
      <c r="O119" s="2" t="s">
        <v>1501</v>
      </c>
      <c r="P119" s="2" t="s">
        <v>1461</v>
      </c>
      <c r="Q119" s="2"/>
      <c r="R119" s="2" t="s">
        <v>1420</v>
      </c>
    </row>
    <row r="120" spans="1:18" ht="27" customHeight="1" x14ac:dyDescent="0.2">
      <c r="A120" s="2">
        <f t="shared" si="3"/>
        <v>219</v>
      </c>
      <c r="B120" s="2" t="s">
        <v>1278</v>
      </c>
      <c r="C120" s="1" t="s">
        <v>1365</v>
      </c>
      <c r="D120" s="2"/>
      <c r="E120" s="1" t="s">
        <v>460</v>
      </c>
      <c r="F120" s="1" t="s">
        <v>5</v>
      </c>
      <c r="G120" s="1">
        <v>47</v>
      </c>
      <c r="H120" s="2" t="s">
        <v>1270</v>
      </c>
      <c r="I120" s="2"/>
      <c r="J120" s="14" t="s">
        <v>1380</v>
      </c>
      <c r="K120" s="2" t="s">
        <v>1314</v>
      </c>
      <c r="L120" s="2" t="s">
        <v>1309</v>
      </c>
      <c r="M120" s="2">
        <f t="shared" si="2"/>
        <v>25</v>
      </c>
      <c r="N120" s="28" t="s">
        <v>1581</v>
      </c>
      <c r="O120" s="2" t="s">
        <v>1432</v>
      </c>
      <c r="P120" s="2"/>
      <c r="Q120" s="2"/>
      <c r="R120" s="2"/>
    </row>
    <row r="121" spans="1:18" ht="27" customHeight="1" x14ac:dyDescent="0.2">
      <c r="A121" s="2">
        <f t="shared" si="3"/>
        <v>220</v>
      </c>
      <c r="B121" s="2" t="s">
        <v>1278</v>
      </c>
      <c r="C121" s="1" t="s">
        <v>1365</v>
      </c>
      <c r="D121" s="2"/>
      <c r="E121" s="1" t="s">
        <v>464</v>
      </c>
      <c r="F121" s="1" t="s">
        <v>5</v>
      </c>
      <c r="G121" s="1">
        <v>43</v>
      </c>
      <c r="H121" s="2" t="s">
        <v>1270</v>
      </c>
      <c r="I121" s="2" t="s">
        <v>3</v>
      </c>
      <c r="J121" s="14" t="s">
        <v>1380</v>
      </c>
      <c r="K121" s="2" t="s">
        <v>1315</v>
      </c>
      <c r="L121" s="2" t="s">
        <v>1308</v>
      </c>
      <c r="M121" s="2">
        <f t="shared" si="2"/>
        <v>30</v>
      </c>
      <c r="N121" s="28"/>
      <c r="O121" s="2" t="s">
        <v>1537</v>
      </c>
      <c r="P121" s="2" t="s">
        <v>1461</v>
      </c>
      <c r="Q121" s="2"/>
      <c r="R121" s="2"/>
    </row>
    <row r="122" spans="1:18" ht="27" customHeight="1" x14ac:dyDescent="0.2">
      <c r="A122" s="2">
        <f t="shared" si="3"/>
        <v>221</v>
      </c>
      <c r="B122" s="2" t="s">
        <v>1278</v>
      </c>
      <c r="C122" s="1" t="s">
        <v>1365</v>
      </c>
      <c r="D122" s="2"/>
      <c r="E122" s="1" t="s">
        <v>471</v>
      </c>
      <c r="F122" s="1" t="s">
        <v>5</v>
      </c>
      <c r="G122" s="1">
        <v>41</v>
      </c>
      <c r="H122" s="2" t="s">
        <v>1270</v>
      </c>
      <c r="I122" s="2"/>
      <c r="J122" s="14" t="s">
        <v>1380</v>
      </c>
      <c r="K122" s="2" t="s">
        <v>1294</v>
      </c>
      <c r="L122" s="2" t="s">
        <v>1357</v>
      </c>
      <c r="M122" s="2">
        <f t="shared" si="2"/>
        <v>5</v>
      </c>
      <c r="N122" s="28" t="s">
        <v>1580</v>
      </c>
      <c r="O122" s="2" t="s">
        <v>1489</v>
      </c>
      <c r="P122" s="2" t="s">
        <v>1461</v>
      </c>
      <c r="Q122" s="2"/>
      <c r="R122" s="2"/>
    </row>
    <row r="123" spans="1:18" ht="27" customHeight="1" x14ac:dyDescent="0.2">
      <c r="A123" s="2">
        <f t="shared" si="3"/>
        <v>222</v>
      </c>
      <c r="B123" s="2" t="s">
        <v>1278</v>
      </c>
      <c r="C123" s="1" t="s">
        <v>1365</v>
      </c>
      <c r="D123" s="2"/>
      <c r="E123" s="1" t="s">
        <v>473</v>
      </c>
      <c r="F123" s="1" t="s">
        <v>5</v>
      </c>
      <c r="G123" s="1">
        <v>39</v>
      </c>
      <c r="H123" s="2" t="s">
        <v>1270</v>
      </c>
      <c r="I123" s="2"/>
      <c r="J123" s="14" t="s">
        <v>1380</v>
      </c>
      <c r="K123" s="2" t="s">
        <v>1315</v>
      </c>
      <c r="L123" s="2" t="s">
        <v>1308</v>
      </c>
      <c r="M123" s="2">
        <f t="shared" si="2"/>
        <v>30</v>
      </c>
      <c r="N123" s="28" t="s">
        <v>1580</v>
      </c>
      <c r="O123" s="2" t="s">
        <v>1460</v>
      </c>
      <c r="P123" s="2" t="s">
        <v>1458</v>
      </c>
      <c r="Q123" s="2"/>
      <c r="R123" s="2"/>
    </row>
    <row r="124" spans="1:18" ht="27" customHeight="1" x14ac:dyDescent="0.2">
      <c r="A124" s="2">
        <f t="shared" si="3"/>
        <v>223</v>
      </c>
      <c r="B124" s="2" t="s">
        <v>1278</v>
      </c>
      <c r="C124" s="1" t="s">
        <v>1365</v>
      </c>
      <c r="D124" s="2"/>
      <c r="E124" s="1" t="s">
        <v>477</v>
      </c>
      <c r="F124" s="1" t="s">
        <v>5</v>
      </c>
      <c r="G124" s="1">
        <v>35</v>
      </c>
      <c r="H124" s="2" t="s">
        <v>1270</v>
      </c>
      <c r="I124" s="2"/>
      <c r="J124" s="14" t="s">
        <v>1380</v>
      </c>
      <c r="K124" s="2" t="s">
        <v>1314</v>
      </c>
      <c r="L124" s="2" t="s">
        <v>1312</v>
      </c>
      <c r="M124" s="2">
        <f t="shared" si="2"/>
        <v>10</v>
      </c>
      <c r="N124" s="28" t="s">
        <v>1580</v>
      </c>
      <c r="O124" s="2" t="s">
        <v>1473</v>
      </c>
      <c r="P124" s="2" t="s">
        <v>1461</v>
      </c>
      <c r="Q124" s="2"/>
      <c r="R124" s="2"/>
    </row>
    <row r="125" spans="1:18" ht="27" customHeight="1" x14ac:dyDescent="0.2">
      <c r="A125" s="2">
        <f t="shared" si="3"/>
        <v>224</v>
      </c>
      <c r="B125" s="2" t="s">
        <v>1278</v>
      </c>
      <c r="C125" s="1" t="s">
        <v>1365</v>
      </c>
      <c r="D125" s="2"/>
      <c r="E125" s="1" t="s">
        <v>480</v>
      </c>
      <c r="F125" s="1" t="s">
        <v>5</v>
      </c>
      <c r="G125" s="1">
        <v>33</v>
      </c>
      <c r="H125" s="2" t="s">
        <v>1270</v>
      </c>
      <c r="I125" s="2"/>
      <c r="J125" s="14" t="s">
        <v>1380</v>
      </c>
      <c r="K125" s="2" t="s">
        <v>1314</v>
      </c>
      <c r="L125" s="2" t="s">
        <v>1308</v>
      </c>
      <c r="M125" s="2">
        <f t="shared" si="2"/>
        <v>30</v>
      </c>
      <c r="N125" s="28"/>
      <c r="O125" s="2" t="s">
        <v>1448</v>
      </c>
      <c r="P125" s="2"/>
      <c r="Q125" s="2"/>
      <c r="R125" s="2"/>
    </row>
    <row r="126" spans="1:18" ht="27" customHeight="1" x14ac:dyDescent="0.2">
      <c r="A126" s="2">
        <f t="shared" si="3"/>
        <v>225</v>
      </c>
      <c r="B126" s="2" t="s">
        <v>1278</v>
      </c>
      <c r="C126" s="1" t="s">
        <v>1365</v>
      </c>
      <c r="D126" s="2"/>
      <c r="E126" s="1" t="s">
        <v>1409</v>
      </c>
      <c r="F126" s="1" t="s">
        <v>5</v>
      </c>
      <c r="G126" s="1">
        <v>28</v>
      </c>
      <c r="H126" s="2" t="s">
        <v>1270</v>
      </c>
      <c r="I126" s="2"/>
      <c r="J126" s="14" t="s">
        <v>1380</v>
      </c>
      <c r="K126" s="2" t="s">
        <v>1294</v>
      </c>
      <c r="L126" s="2" t="s">
        <v>1299</v>
      </c>
      <c r="M126" s="2">
        <f t="shared" si="2"/>
        <v>8</v>
      </c>
      <c r="N126" s="28"/>
      <c r="O126" s="2" t="s">
        <v>1448</v>
      </c>
      <c r="P126" s="2"/>
      <c r="Q126" s="2"/>
      <c r="R126" s="2"/>
    </row>
    <row r="127" spans="1:18" ht="27" customHeight="1" x14ac:dyDescent="0.2">
      <c r="A127" s="2">
        <f t="shared" si="3"/>
        <v>226</v>
      </c>
      <c r="B127" s="2" t="s">
        <v>1278</v>
      </c>
      <c r="C127" s="1" t="s">
        <v>1365</v>
      </c>
      <c r="D127" s="2"/>
      <c r="E127" s="1" t="s">
        <v>486</v>
      </c>
      <c r="F127" s="1" t="s">
        <v>5</v>
      </c>
      <c r="G127" s="1">
        <v>52</v>
      </c>
      <c r="H127" s="2" t="s">
        <v>1270</v>
      </c>
      <c r="I127" s="2"/>
      <c r="J127" s="14" t="s">
        <v>1380</v>
      </c>
      <c r="K127" s="2" t="s">
        <v>1315</v>
      </c>
      <c r="L127" s="2" t="s">
        <v>1308</v>
      </c>
      <c r="M127" s="2">
        <f t="shared" si="2"/>
        <v>30</v>
      </c>
      <c r="N127" s="28"/>
      <c r="O127" s="2" t="s">
        <v>1538</v>
      </c>
      <c r="P127" s="2" t="s">
        <v>1461</v>
      </c>
      <c r="Q127" s="2"/>
      <c r="R127" s="2" t="s">
        <v>1445</v>
      </c>
    </row>
    <row r="128" spans="1:18" ht="27" customHeight="1" x14ac:dyDescent="0.2">
      <c r="A128" s="2">
        <f t="shared" si="3"/>
        <v>227</v>
      </c>
      <c r="B128" s="2" t="s">
        <v>1278</v>
      </c>
      <c r="C128" s="1" t="s">
        <v>1365</v>
      </c>
      <c r="D128" s="2"/>
      <c r="E128" s="1" t="s">
        <v>489</v>
      </c>
      <c r="F128" s="1" t="s">
        <v>5</v>
      </c>
      <c r="G128" s="1">
        <v>40</v>
      </c>
      <c r="H128" s="2" t="s">
        <v>1270</v>
      </c>
      <c r="I128" s="2"/>
      <c r="J128" s="14" t="s">
        <v>1380</v>
      </c>
      <c r="K128" s="2" t="s">
        <v>1294</v>
      </c>
      <c r="L128" s="2" t="s">
        <v>1564</v>
      </c>
      <c r="M128" s="2">
        <f t="shared" si="2"/>
        <v>22</v>
      </c>
      <c r="N128" s="28" t="s">
        <v>1570</v>
      </c>
      <c r="O128" s="2" t="s">
        <v>1490</v>
      </c>
      <c r="P128" s="2" t="s">
        <v>1461</v>
      </c>
      <c r="Q128" s="2"/>
      <c r="R128" s="2"/>
    </row>
    <row r="129" spans="1:18" ht="27" customHeight="1" x14ac:dyDescent="0.2">
      <c r="A129" s="2">
        <f t="shared" si="3"/>
        <v>228</v>
      </c>
      <c r="B129" s="2" t="s">
        <v>1278</v>
      </c>
      <c r="C129" s="1" t="s">
        <v>1365</v>
      </c>
      <c r="D129" s="2"/>
      <c r="E129" s="1" t="s">
        <v>491</v>
      </c>
      <c r="F129" s="1" t="s">
        <v>5</v>
      </c>
      <c r="G129" s="1">
        <v>30</v>
      </c>
      <c r="H129" s="2" t="s">
        <v>1270</v>
      </c>
      <c r="I129" s="2"/>
      <c r="J129" s="14" t="s">
        <v>1380</v>
      </c>
      <c r="K129" s="2" t="s">
        <v>1294</v>
      </c>
      <c r="L129" s="2" t="s">
        <v>1564</v>
      </c>
      <c r="M129" s="2">
        <f t="shared" si="2"/>
        <v>22</v>
      </c>
      <c r="N129" s="28" t="s">
        <v>1570</v>
      </c>
      <c r="O129" s="2" t="s">
        <v>1448</v>
      </c>
      <c r="P129" s="2"/>
      <c r="Q129" s="2"/>
      <c r="R129" s="2"/>
    </row>
    <row r="130" spans="1:18" ht="27" customHeight="1" x14ac:dyDescent="0.2">
      <c r="A130" s="2">
        <f t="shared" si="3"/>
        <v>229</v>
      </c>
      <c r="B130" s="2" t="s">
        <v>1278</v>
      </c>
      <c r="C130" s="1" t="s">
        <v>1365</v>
      </c>
      <c r="D130" s="2"/>
      <c r="E130" s="1" t="s">
        <v>494</v>
      </c>
      <c r="F130" s="1" t="s">
        <v>5</v>
      </c>
      <c r="G130" s="1">
        <v>25</v>
      </c>
      <c r="H130" s="2" t="s">
        <v>1270</v>
      </c>
      <c r="I130" s="2"/>
      <c r="J130" s="14" t="s">
        <v>1380</v>
      </c>
      <c r="K130" s="2" t="s">
        <v>1315</v>
      </c>
      <c r="L130" s="2" t="s">
        <v>1305</v>
      </c>
      <c r="M130" s="2">
        <f t="shared" si="2"/>
        <v>18</v>
      </c>
      <c r="N130" s="28"/>
      <c r="O130" s="2" t="s">
        <v>1448</v>
      </c>
      <c r="P130" s="2"/>
      <c r="Q130" s="2"/>
      <c r="R130" s="2"/>
    </row>
    <row r="131" spans="1:18" ht="27" customHeight="1" x14ac:dyDescent="0.2">
      <c r="A131" s="2">
        <f t="shared" si="3"/>
        <v>230</v>
      </c>
      <c r="B131" s="2" t="s">
        <v>1278</v>
      </c>
      <c r="C131" s="1" t="s">
        <v>1365</v>
      </c>
      <c r="D131" s="2"/>
      <c r="E131" s="1" t="s">
        <v>498</v>
      </c>
      <c r="F131" s="1" t="s">
        <v>5</v>
      </c>
      <c r="G131" s="1">
        <v>25</v>
      </c>
      <c r="H131" s="2" t="s">
        <v>1270</v>
      </c>
      <c r="I131" s="2"/>
      <c r="J131" s="14" t="s">
        <v>1380</v>
      </c>
      <c r="K131" s="2" t="s">
        <v>1294</v>
      </c>
      <c r="L131" s="2" t="s">
        <v>1562</v>
      </c>
      <c r="M131" s="2">
        <f t="shared" ref="M131:M194" si="4">IF(L131="","",VLOOKUP(L131,$AB$2:$AC$25,2,FALSE))</f>
        <v>15</v>
      </c>
      <c r="N131" s="28" t="s">
        <v>1570</v>
      </c>
      <c r="O131" s="2" t="s">
        <v>1448</v>
      </c>
      <c r="P131" s="2"/>
      <c r="Q131" s="2"/>
      <c r="R131" s="2"/>
    </row>
    <row r="132" spans="1:18" ht="27" customHeight="1" x14ac:dyDescent="0.2">
      <c r="A132" s="2">
        <f t="shared" si="3"/>
        <v>231</v>
      </c>
      <c r="B132" s="2" t="s">
        <v>1278</v>
      </c>
      <c r="C132" s="1" t="s">
        <v>1365</v>
      </c>
      <c r="D132" s="2"/>
      <c r="E132" s="1" t="s">
        <v>505</v>
      </c>
      <c r="F132" s="1" t="s">
        <v>5</v>
      </c>
      <c r="G132" s="1">
        <v>49</v>
      </c>
      <c r="H132" s="2" t="s">
        <v>1270</v>
      </c>
      <c r="I132" s="2"/>
      <c r="J132" s="14" t="s">
        <v>1380</v>
      </c>
      <c r="K132" s="2" t="s">
        <v>1314</v>
      </c>
      <c r="L132" s="2" t="s">
        <v>1311</v>
      </c>
      <c r="M132" s="2">
        <f t="shared" si="4"/>
        <v>15</v>
      </c>
      <c r="N132" s="28" t="s">
        <v>1580</v>
      </c>
      <c r="O132" s="2" t="s">
        <v>1476</v>
      </c>
      <c r="P132" s="2" t="s">
        <v>1461</v>
      </c>
      <c r="Q132" s="2"/>
      <c r="R132" s="2"/>
    </row>
    <row r="133" spans="1:18" ht="27" customHeight="1" x14ac:dyDescent="0.2">
      <c r="A133" s="2">
        <f t="shared" ref="A133:A196" si="5">A132+1</f>
        <v>232</v>
      </c>
      <c r="B133" s="2" t="s">
        <v>1278</v>
      </c>
      <c r="C133" s="1" t="s">
        <v>1365</v>
      </c>
      <c r="D133" s="2"/>
      <c r="E133" s="1" t="s">
        <v>511</v>
      </c>
      <c r="F133" s="1" t="s">
        <v>5</v>
      </c>
      <c r="G133" s="1">
        <v>42</v>
      </c>
      <c r="H133" s="2" t="s">
        <v>1270</v>
      </c>
      <c r="I133" s="2"/>
      <c r="J133" s="14" t="s">
        <v>1380</v>
      </c>
      <c r="K133" s="2" t="s">
        <v>1294</v>
      </c>
      <c r="L133" s="2" t="s">
        <v>1297</v>
      </c>
      <c r="M133" s="2">
        <f t="shared" si="4"/>
        <v>15</v>
      </c>
      <c r="N133" s="28" t="s">
        <v>1580</v>
      </c>
      <c r="O133" s="2" t="s">
        <v>1448</v>
      </c>
      <c r="P133" s="2"/>
      <c r="Q133" s="2"/>
      <c r="R133" s="2"/>
    </row>
    <row r="134" spans="1:18" ht="27" customHeight="1" x14ac:dyDescent="0.2">
      <c r="A134" s="2">
        <f t="shared" si="5"/>
        <v>233</v>
      </c>
      <c r="B134" s="2" t="s">
        <v>1278</v>
      </c>
      <c r="C134" s="1" t="s">
        <v>1365</v>
      </c>
      <c r="D134" s="2"/>
      <c r="E134" s="1" t="s">
        <v>515</v>
      </c>
      <c r="F134" s="1" t="s">
        <v>5</v>
      </c>
      <c r="G134" s="1">
        <v>40</v>
      </c>
      <c r="H134" s="2" t="s">
        <v>1270</v>
      </c>
      <c r="I134" s="2"/>
      <c r="J134" s="14" t="s">
        <v>1380</v>
      </c>
      <c r="K134" s="2" t="s">
        <v>1315</v>
      </c>
      <c r="L134" s="2" t="s">
        <v>1304</v>
      </c>
      <c r="M134" s="2">
        <f t="shared" si="4"/>
        <v>15</v>
      </c>
      <c r="N134" s="28" t="s">
        <v>1580</v>
      </c>
      <c r="O134" s="2" t="s">
        <v>1500</v>
      </c>
      <c r="P134" s="2" t="s">
        <v>1539</v>
      </c>
      <c r="Q134" s="2"/>
      <c r="R134" s="2"/>
    </row>
    <row r="135" spans="1:18" ht="27" customHeight="1" x14ac:dyDescent="0.2">
      <c r="A135" s="2">
        <f t="shared" si="5"/>
        <v>234</v>
      </c>
      <c r="B135" s="2" t="s">
        <v>1278</v>
      </c>
      <c r="C135" s="1" t="s">
        <v>1365</v>
      </c>
      <c r="D135" s="2"/>
      <c r="E135" s="1" t="s">
        <v>517</v>
      </c>
      <c r="F135" s="1" t="s">
        <v>5</v>
      </c>
      <c r="G135" s="1">
        <v>36</v>
      </c>
      <c r="H135" s="2" t="s">
        <v>1270</v>
      </c>
      <c r="I135" s="2"/>
      <c r="J135" s="14" t="s">
        <v>1380</v>
      </c>
      <c r="K135" s="2" t="s">
        <v>1294</v>
      </c>
      <c r="L135" s="2" t="s">
        <v>1564</v>
      </c>
      <c r="M135" s="2">
        <f t="shared" si="4"/>
        <v>22</v>
      </c>
      <c r="N135" s="28" t="s">
        <v>1570</v>
      </c>
      <c r="O135" s="2" t="s">
        <v>1540</v>
      </c>
      <c r="P135" s="2" t="s">
        <v>1461</v>
      </c>
      <c r="Q135" s="2"/>
      <c r="R135" s="2"/>
    </row>
    <row r="136" spans="1:18" ht="27" customHeight="1" x14ac:dyDescent="0.2">
      <c r="A136" s="2">
        <f t="shared" si="5"/>
        <v>235</v>
      </c>
      <c r="B136" s="2" t="s">
        <v>1278</v>
      </c>
      <c r="C136" s="1" t="s">
        <v>1365</v>
      </c>
      <c r="D136" s="2"/>
      <c r="E136" s="1" t="s">
        <v>522</v>
      </c>
      <c r="F136" s="1" t="s">
        <v>5</v>
      </c>
      <c r="G136" s="1">
        <v>35</v>
      </c>
      <c r="H136" s="2" t="s">
        <v>1270</v>
      </c>
      <c r="I136" s="2"/>
      <c r="J136" s="14" t="s">
        <v>1380</v>
      </c>
      <c r="K136" s="2" t="s">
        <v>1314</v>
      </c>
      <c r="L136" s="2" t="s">
        <v>1312</v>
      </c>
      <c r="M136" s="2">
        <f t="shared" si="4"/>
        <v>10</v>
      </c>
      <c r="N136" s="28"/>
      <c r="O136" s="2" t="s">
        <v>1448</v>
      </c>
      <c r="P136" s="2"/>
      <c r="Q136" s="2"/>
      <c r="R136" s="2"/>
    </row>
    <row r="137" spans="1:18" ht="27" customHeight="1" x14ac:dyDescent="0.2">
      <c r="A137" s="2">
        <f t="shared" si="5"/>
        <v>236</v>
      </c>
      <c r="B137" s="2" t="s">
        <v>1278</v>
      </c>
      <c r="C137" s="1" t="s">
        <v>1365</v>
      </c>
      <c r="D137" s="2"/>
      <c r="E137" s="1" t="s">
        <v>524</v>
      </c>
      <c r="F137" s="1" t="s">
        <v>6</v>
      </c>
      <c r="G137" s="1">
        <v>40</v>
      </c>
      <c r="H137" s="2" t="s">
        <v>1270</v>
      </c>
      <c r="I137" s="2"/>
      <c r="J137" s="14" t="s">
        <v>1380</v>
      </c>
      <c r="K137" s="2" t="s">
        <v>1294</v>
      </c>
      <c r="L137" s="2" t="s">
        <v>1561</v>
      </c>
      <c r="M137" s="2">
        <f t="shared" si="4"/>
        <v>10</v>
      </c>
      <c r="N137" s="28" t="s">
        <v>1570</v>
      </c>
      <c r="O137" s="2" t="s">
        <v>1534</v>
      </c>
      <c r="P137" s="2" t="s">
        <v>1461</v>
      </c>
      <c r="Q137" s="2"/>
      <c r="R137" s="2"/>
    </row>
    <row r="138" spans="1:18" ht="27" customHeight="1" x14ac:dyDescent="0.2">
      <c r="A138" s="2">
        <f t="shared" si="5"/>
        <v>237</v>
      </c>
      <c r="B138" s="2" t="s">
        <v>1278</v>
      </c>
      <c r="C138" s="1" t="s">
        <v>1365</v>
      </c>
      <c r="D138" s="2"/>
      <c r="E138" s="1" t="s">
        <v>527</v>
      </c>
      <c r="F138" s="1" t="s">
        <v>6</v>
      </c>
      <c r="G138" s="1">
        <v>38</v>
      </c>
      <c r="H138" s="2" t="s">
        <v>1270</v>
      </c>
      <c r="I138" s="2"/>
      <c r="J138" s="14" t="s">
        <v>1380</v>
      </c>
      <c r="K138" s="2" t="s">
        <v>1314</v>
      </c>
      <c r="L138" s="1" t="s">
        <v>1310</v>
      </c>
      <c r="M138" s="2">
        <f t="shared" si="4"/>
        <v>20</v>
      </c>
      <c r="N138" s="28" t="s">
        <v>1576</v>
      </c>
      <c r="O138" s="2" t="s">
        <v>1427</v>
      </c>
      <c r="P138" s="2" t="s">
        <v>1431</v>
      </c>
      <c r="Q138" s="2"/>
      <c r="R138" s="2" t="s">
        <v>1430</v>
      </c>
    </row>
    <row r="139" spans="1:18" ht="27" customHeight="1" x14ac:dyDescent="0.2">
      <c r="A139" s="2">
        <f t="shared" si="5"/>
        <v>238</v>
      </c>
      <c r="B139" s="2" t="s">
        <v>1278</v>
      </c>
      <c r="C139" s="1" t="s">
        <v>1365</v>
      </c>
      <c r="D139" s="2"/>
      <c r="E139" s="1" t="s">
        <v>531</v>
      </c>
      <c r="F139" s="1" t="s">
        <v>6</v>
      </c>
      <c r="G139" s="1">
        <v>31</v>
      </c>
      <c r="H139" s="2" t="s">
        <v>1270</v>
      </c>
      <c r="I139" s="2"/>
      <c r="J139" s="14" t="s">
        <v>1380</v>
      </c>
      <c r="K139" s="2" t="s">
        <v>1315</v>
      </c>
      <c r="L139" s="2" t="s">
        <v>1308</v>
      </c>
      <c r="M139" s="2">
        <f t="shared" si="4"/>
        <v>30</v>
      </c>
      <c r="N139" s="28"/>
      <c r="O139" s="2" t="s">
        <v>1397</v>
      </c>
      <c r="P139" s="2" t="s">
        <v>1494</v>
      </c>
      <c r="Q139" s="2"/>
      <c r="R139" s="2"/>
    </row>
    <row r="140" spans="1:18" ht="27" customHeight="1" x14ac:dyDescent="0.2">
      <c r="A140" s="2">
        <f t="shared" si="5"/>
        <v>239</v>
      </c>
      <c r="B140" s="2" t="s">
        <v>1278</v>
      </c>
      <c r="C140" s="1" t="s">
        <v>1365</v>
      </c>
      <c r="D140" s="2" t="s">
        <v>1341</v>
      </c>
      <c r="E140" s="1" t="s">
        <v>535</v>
      </c>
      <c r="F140" s="1" t="s">
        <v>6</v>
      </c>
      <c r="G140" s="1">
        <v>30</v>
      </c>
      <c r="H140" s="2" t="s">
        <v>1270</v>
      </c>
      <c r="I140" s="2"/>
      <c r="J140" s="14" t="s">
        <v>1380</v>
      </c>
      <c r="K140" s="2" t="s">
        <v>1294</v>
      </c>
      <c r="L140" s="2" t="s">
        <v>1563</v>
      </c>
      <c r="M140" s="2">
        <f t="shared" si="4"/>
        <v>18</v>
      </c>
      <c r="N140" s="28" t="s">
        <v>1570</v>
      </c>
      <c r="O140" s="2" t="s">
        <v>1541</v>
      </c>
      <c r="P140" s="2" t="s">
        <v>1461</v>
      </c>
      <c r="Q140" s="2"/>
      <c r="R140" s="2"/>
    </row>
    <row r="141" spans="1:18" ht="27" customHeight="1" x14ac:dyDescent="0.2">
      <c r="A141" s="2">
        <f t="shared" si="5"/>
        <v>240</v>
      </c>
      <c r="B141" s="2" t="s">
        <v>1278</v>
      </c>
      <c r="C141" s="1" t="s">
        <v>1365</v>
      </c>
      <c r="D141" s="2" t="s">
        <v>1341</v>
      </c>
      <c r="E141" s="1" t="s">
        <v>540</v>
      </c>
      <c r="F141" s="1" t="s">
        <v>5</v>
      </c>
      <c r="G141" s="1">
        <v>34</v>
      </c>
      <c r="H141" s="2" t="s">
        <v>1270</v>
      </c>
      <c r="I141" s="2"/>
      <c r="J141" s="14" t="s">
        <v>1380</v>
      </c>
      <c r="K141" s="2" t="s">
        <v>1315</v>
      </c>
      <c r="L141" s="2" t="s">
        <v>1308</v>
      </c>
      <c r="M141" s="2">
        <f t="shared" si="4"/>
        <v>30</v>
      </c>
      <c r="N141" s="28"/>
      <c r="O141" s="2" t="s">
        <v>1448</v>
      </c>
      <c r="P141" s="2"/>
      <c r="Q141" s="2"/>
      <c r="R141" s="2"/>
    </row>
    <row r="142" spans="1:18" ht="27" customHeight="1" x14ac:dyDescent="0.2">
      <c r="A142" s="2">
        <f t="shared" si="5"/>
        <v>241</v>
      </c>
      <c r="B142" s="2" t="s">
        <v>1278</v>
      </c>
      <c r="C142" s="1" t="s">
        <v>1365</v>
      </c>
      <c r="D142" s="2" t="s">
        <v>1341</v>
      </c>
      <c r="E142" s="1" t="s">
        <v>542</v>
      </c>
      <c r="F142" s="1" t="s">
        <v>6</v>
      </c>
      <c r="G142" s="1">
        <v>31</v>
      </c>
      <c r="H142" s="2" t="s">
        <v>1270</v>
      </c>
      <c r="I142" s="2" t="s">
        <v>1396</v>
      </c>
      <c r="J142" s="14" t="s">
        <v>1380</v>
      </c>
      <c r="K142" s="2" t="s">
        <v>1294</v>
      </c>
      <c r="L142" s="2" t="s">
        <v>1298</v>
      </c>
      <c r="M142" s="2">
        <f t="shared" si="4"/>
        <v>12</v>
      </c>
      <c r="N142" s="28" t="s">
        <v>1580</v>
      </c>
      <c r="O142" s="2" t="s">
        <v>1542</v>
      </c>
      <c r="P142" s="2" t="s">
        <v>1458</v>
      </c>
      <c r="Q142" s="2"/>
      <c r="R142" s="2"/>
    </row>
    <row r="143" spans="1:18" ht="27" customHeight="1" x14ac:dyDescent="0.2">
      <c r="A143" s="2">
        <f t="shared" si="5"/>
        <v>242</v>
      </c>
      <c r="B143" s="2" t="s">
        <v>1278</v>
      </c>
      <c r="C143" s="1" t="s">
        <v>1365</v>
      </c>
      <c r="D143" s="2" t="s">
        <v>1341</v>
      </c>
      <c r="E143" s="1" t="s">
        <v>548</v>
      </c>
      <c r="F143" s="1" t="s">
        <v>6</v>
      </c>
      <c r="G143" s="1">
        <v>22</v>
      </c>
      <c r="H143" s="2" t="s">
        <v>1270</v>
      </c>
      <c r="I143" s="2"/>
      <c r="J143" s="14" t="s">
        <v>1380</v>
      </c>
      <c r="K143" s="2" t="s">
        <v>1294</v>
      </c>
      <c r="L143" s="2" t="s">
        <v>1299</v>
      </c>
      <c r="M143" s="2">
        <f t="shared" si="4"/>
        <v>8</v>
      </c>
      <c r="N143" s="28" t="s">
        <v>1580</v>
      </c>
      <c r="O143" s="2" t="s">
        <v>1448</v>
      </c>
      <c r="P143" s="2"/>
      <c r="Q143" s="2"/>
      <c r="R143" s="2"/>
    </row>
    <row r="144" spans="1:18" ht="27" customHeight="1" x14ac:dyDescent="0.2">
      <c r="A144" s="2">
        <f t="shared" si="5"/>
        <v>243</v>
      </c>
      <c r="B144" s="2" t="s">
        <v>1278</v>
      </c>
      <c r="C144" s="1" t="s">
        <v>1366</v>
      </c>
      <c r="D144" s="2" t="s">
        <v>1268</v>
      </c>
      <c r="E144" s="1" t="s">
        <v>551</v>
      </c>
      <c r="F144" s="1" t="s">
        <v>5</v>
      </c>
      <c r="G144" s="1">
        <v>30</v>
      </c>
      <c r="H144" s="2" t="s">
        <v>1270</v>
      </c>
      <c r="I144" s="2"/>
      <c r="J144" s="14" t="s">
        <v>1380</v>
      </c>
      <c r="K144" s="2" t="s">
        <v>1314</v>
      </c>
      <c r="L144" s="2" t="s">
        <v>1308</v>
      </c>
      <c r="M144" s="2">
        <f t="shared" si="4"/>
        <v>30</v>
      </c>
      <c r="N144" s="28" t="s">
        <v>1580</v>
      </c>
      <c r="O144" s="2" t="s">
        <v>1543</v>
      </c>
      <c r="P144" s="2" t="s">
        <v>1458</v>
      </c>
      <c r="Q144" s="2"/>
      <c r="R144" s="2"/>
    </row>
    <row r="145" spans="1:18" ht="27" customHeight="1" x14ac:dyDescent="0.2">
      <c r="A145" s="2">
        <f t="shared" si="5"/>
        <v>244</v>
      </c>
      <c r="B145" s="2" t="s">
        <v>1278</v>
      </c>
      <c r="C145" s="1" t="s">
        <v>1366</v>
      </c>
      <c r="D145" s="2"/>
      <c r="E145" s="1" t="s">
        <v>557</v>
      </c>
      <c r="F145" s="1" t="s">
        <v>5</v>
      </c>
      <c r="G145" s="1">
        <v>23</v>
      </c>
      <c r="H145" s="2" t="s">
        <v>1270</v>
      </c>
      <c r="I145" s="2"/>
      <c r="J145" s="14" t="s">
        <v>1380</v>
      </c>
      <c r="K145" s="2" t="s">
        <v>1294</v>
      </c>
      <c r="L145" s="2" t="s">
        <v>1563</v>
      </c>
      <c r="M145" s="2">
        <f t="shared" si="4"/>
        <v>18</v>
      </c>
      <c r="N145" s="28" t="s">
        <v>1570</v>
      </c>
      <c r="O145" s="2" t="s">
        <v>1448</v>
      </c>
      <c r="P145" s="2"/>
      <c r="Q145" s="2"/>
      <c r="R145" s="2"/>
    </row>
    <row r="146" spans="1:18" ht="27" customHeight="1" x14ac:dyDescent="0.2">
      <c r="A146" s="2">
        <f t="shared" si="5"/>
        <v>245</v>
      </c>
      <c r="B146" s="2" t="s">
        <v>1278</v>
      </c>
      <c r="C146" s="1" t="s">
        <v>1366</v>
      </c>
      <c r="D146" s="2"/>
      <c r="E146" s="1" t="s">
        <v>562</v>
      </c>
      <c r="F146" s="1" t="s">
        <v>5</v>
      </c>
      <c r="G146" s="1">
        <v>27</v>
      </c>
      <c r="H146" s="2" t="s">
        <v>1270</v>
      </c>
      <c r="I146" s="2"/>
      <c r="J146" s="14" t="s">
        <v>1380</v>
      </c>
      <c r="K146" s="2" t="s">
        <v>1314</v>
      </c>
      <c r="L146" s="2" t="s">
        <v>1308</v>
      </c>
      <c r="M146" s="2">
        <f t="shared" si="4"/>
        <v>30</v>
      </c>
      <c r="N146" s="28"/>
      <c r="O146" s="2" t="s">
        <v>1448</v>
      </c>
      <c r="P146" s="2"/>
      <c r="Q146" s="2"/>
      <c r="R146" s="2"/>
    </row>
    <row r="147" spans="1:18" ht="27" customHeight="1" x14ac:dyDescent="0.2">
      <c r="A147" s="2">
        <f t="shared" si="5"/>
        <v>246</v>
      </c>
      <c r="B147" s="2" t="s">
        <v>1278</v>
      </c>
      <c r="C147" s="1" t="s">
        <v>1366</v>
      </c>
      <c r="D147" s="2"/>
      <c r="E147" s="1" t="s">
        <v>567</v>
      </c>
      <c r="F147" s="1" t="s">
        <v>5</v>
      </c>
      <c r="G147" s="1">
        <v>42</v>
      </c>
      <c r="H147" s="2" t="s">
        <v>1270</v>
      </c>
      <c r="I147" s="2"/>
      <c r="J147" s="14" t="s">
        <v>1380</v>
      </c>
      <c r="K147" s="2" t="s">
        <v>1294</v>
      </c>
      <c r="L147" s="2" t="s">
        <v>1562</v>
      </c>
      <c r="M147" s="2">
        <f t="shared" si="4"/>
        <v>15</v>
      </c>
      <c r="N147" s="28" t="s">
        <v>1570</v>
      </c>
      <c r="O147" s="2" t="s">
        <v>1489</v>
      </c>
      <c r="P147" s="2" t="s">
        <v>1461</v>
      </c>
      <c r="Q147" s="2"/>
      <c r="R147" s="2"/>
    </row>
    <row r="148" spans="1:18" ht="27" customHeight="1" x14ac:dyDescent="0.2">
      <c r="A148" s="2">
        <f t="shared" si="5"/>
        <v>247</v>
      </c>
      <c r="B148" s="2" t="s">
        <v>1278</v>
      </c>
      <c r="C148" s="1" t="s">
        <v>1366</v>
      </c>
      <c r="D148" s="2"/>
      <c r="E148" s="1" t="s">
        <v>570</v>
      </c>
      <c r="F148" s="1" t="s">
        <v>5</v>
      </c>
      <c r="G148" s="1">
        <v>49</v>
      </c>
      <c r="H148" s="2" t="s">
        <v>1270</v>
      </c>
      <c r="I148" s="2"/>
      <c r="J148" s="14" t="s">
        <v>1380</v>
      </c>
      <c r="K148" s="2" t="s">
        <v>1315</v>
      </c>
      <c r="L148" s="2" t="s">
        <v>1308</v>
      </c>
      <c r="M148" s="2">
        <f t="shared" si="4"/>
        <v>30</v>
      </c>
      <c r="N148" s="28"/>
      <c r="O148" s="2" t="s">
        <v>1476</v>
      </c>
      <c r="P148" s="2" t="s">
        <v>1461</v>
      </c>
      <c r="Q148" s="2"/>
      <c r="R148" s="2"/>
    </row>
    <row r="149" spans="1:18" ht="27" customHeight="1" x14ac:dyDescent="0.2">
      <c r="A149" s="2">
        <f t="shared" si="5"/>
        <v>248</v>
      </c>
      <c r="B149" s="2" t="s">
        <v>1278</v>
      </c>
      <c r="C149" s="1" t="s">
        <v>1366</v>
      </c>
      <c r="D149" s="2"/>
      <c r="E149" s="1" t="s">
        <v>572</v>
      </c>
      <c r="F149" s="1" t="s">
        <v>5</v>
      </c>
      <c r="G149" s="1">
        <v>34</v>
      </c>
      <c r="H149" s="2" t="s">
        <v>1270</v>
      </c>
      <c r="I149" s="2"/>
      <c r="J149" s="14" t="s">
        <v>1380</v>
      </c>
      <c r="K149" s="2" t="s">
        <v>1294</v>
      </c>
      <c r="L149" s="2" t="s">
        <v>1561</v>
      </c>
      <c r="M149" s="2">
        <f t="shared" si="4"/>
        <v>10</v>
      </c>
      <c r="N149" s="28" t="s">
        <v>1570</v>
      </c>
      <c r="O149" s="2" t="s">
        <v>1547</v>
      </c>
      <c r="P149" s="2" t="s">
        <v>1461</v>
      </c>
      <c r="Q149" s="2"/>
      <c r="R149" s="2"/>
    </row>
    <row r="150" spans="1:18" ht="27" customHeight="1" x14ac:dyDescent="0.2">
      <c r="A150" s="2">
        <f t="shared" si="5"/>
        <v>249</v>
      </c>
      <c r="B150" s="2" t="s">
        <v>1278</v>
      </c>
      <c r="C150" s="1" t="s">
        <v>1366</v>
      </c>
      <c r="D150" s="2"/>
      <c r="E150" s="1" t="s">
        <v>576</v>
      </c>
      <c r="F150" s="1" t="s">
        <v>5</v>
      </c>
      <c r="G150" s="1">
        <v>44</v>
      </c>
      <c r="H150" s="2" t="s">
        <v>1270</v>
      </c>
      <c r="I150" s="2"/>
      <c r="J150" s="14" t="s">
        <v>1380</v>
      </c>
      <c r="K150" s="2" t="s">
        <v>1294</v>
      </c>
      <c r="L150" s="2" t="s">
        <v>1562</v>
      </c>
      <c r="M150" s="2">
        <f t="shared" si="4"/>
        <v>15</v>
      </c>
      <c r="N150" s="28" t="s">
        <v>1570</v>
      </c>
      <c r="O150" s="2" t="s">
        <v>1548</v>
      </c>
      <c r="P150" s="2" t="s">
        <v>1461</v>
      </c>
      <c r="Q150" s="2"/>
      <c r="R150" s="2"/>
    </row>
    <row r="151" spans="1:18" ht="27" customHeight="1" x14ac:dyDescent="0.2">
      <c r="A151" s="2">
        <f t="shared" si="5"/>
        <v>250</v>
      </c>
      <c r="B151" s="2" t="s">
        <v>1278</v>
      </c>
      <c r="C151" s="1" t="s">
        <v>1366</v>
      </c>
      <c r="D151" s="2"/>
      <c r="E151" s="1" t="s">
        <v>579</v>
      </c>
      <c r="F151" s="1" t="s">
        <v>5</v>
      </c>
      <c r="G151" s="1">
        <v>50</v>
      </c>
      <c r="H151" s="2" t="s">
        <v>1270</v>
      </c>
      <c r="I151" s="2"/>
      <c r="J151" s="14" t="s">
        <v>1380</v>
      </c>
      <c r="K151" s="2" t="s">
        <v>1315</v>
      </c>
      <c r="L151" s="2" t="s">
        <v>1305</v>
      </c>
      <c r="M151" s="2">
        <f t="shared" si="4"/>
        <v>18</v>
      </c>
      <c r="N151" s="28"/>
      <c r="O151" s="2" t="s">
        <v>1549</v>
      </c>
      <c r="P151" s="2" t="s">
        <v>1461</v>
      </c>
      <c r="Q151" s="2"/>
      <c r="R151" s="2"/>
    </row>
    <row r="152" spans="1:18" ht="27" customHeight="1" x14ac:dyDescent="0.2">
      <c r="A152" s="2">
        <f t="shared" si="5"/>
        <v>251</v>
      </c>
      <c r="B152" s="2" t="s">
        <v>1278</v>
      </c>
      <c r="C152" s="1" t="s">
        <v>1366</v>
      </c>
      <c r="D152" s="2"/>
      <c r="E152" s="1" t="s">
        <v>581</v>
      </c>
      <c r="F152" s="1" t="s">
        <v>5</v>
      </c>
      <c r="G152" s="1">
        <v>40</v>
      </c>
      <c r="H152" s="2" t="s">
        <v>1270</v>
      </c>
      <c r="I152" s="2"/>
      <c r="J152" s="14" t="s">
        <v>1380</v>
      </c>
      <c r="K152" s="2" t="s">
        <v>1315</v>
      </c>
      <c r="L152" s="2" t="s">
        <v>1308</v>
      </c>
      <c r="M152" s="2">
        <f t="shared" si="4"/>
        <v>30</v>
      </c>
      <c r="N152" s="28" t="s">
        <v>1580</v>
      </c>
      <c r="O152" s="2" t="s">
        <v>1500</v>
      </c>
      <c r="P152" s="2" t="s">
        <v>1555</v>
      </c>
      <c r="Q152" s="2"/>
      <c r="R152" s="2"/>
    </row>
    <row r="153" spans="1:18" ht="27" customHeight="1" x14ac:dyDescent="0.2">
      <c r="A153" s="2">
        <f t="shared" si="5"/>
        <v>252</v>
      </c>
      <c r="B153" s="2" t="s">
        <v>1278</v>
      </c>
      <c r="C153" s="1" t="s">
        <v>1366</v>
      </c>
      <c r="D153" s="2"/>
      <c r="E153" s="1" t="s">
        <v>584</v>
      </c>
      <c r="F153" s="1" t="s">
        <v>5</v>
      </c>
      <c r="G153" s="1">
        <v>32</v>
      </c>
      <c r="H153" s="2" t="s">
        <v>1270</v>
      </c>
      <c r="I153" s="2"/>
      <c r="J153" s="14" t="s">
        <v>1380</v>
      </c>
      <c r="K153" s="2" t="s">
        <v>1294</v>
      </c>
      <c r="L153" s="2" t="s">
        <v>1302</v>
      </c>
      <c r="M153" s="2">
        <f t="shared" si="4"/>
        <v>7</v>
      </c>
      <c r="N153" s="28" t="s">
        <v>1580</v>
      </c>
      <c r="O153" s="2" t="s">
        <v>1550</v>
      </c>
      <c r="P153" s="2" t="s">
        <v>1554</v>
      </c>
      <c r="Q153" s="2"/>
      <c r="R153" s="2"/>
    </row>
    <row r="154" spans="1:18" ht="27" customHeight="1" x14ac:dyDescent="0.2">
      <c r="A154" s="2">
        <f t="shared" si="5"/>
        <v>253</v>
      </c>
      <c r="B154" s="2" t="s">
        <v>1278</v>
      </c>
      <c r="C154" s="1" t="s">
        <v>1366</v>
      </c>
      <c r="D154" s="2"/>
      <c r="E154" s="1" t="s">
        <v>587</v>
      </c>
      <c r="F154" s="1" t="s">
        <v>5</v>
      </c>
      <c r="G154" s="1">
        <v>31</v>
      </c>
      <c r="H154" s="2" t="s">
        <v>1270</v>
      </c>
      <c r="I154" s="2"/>
      <c r="J154" s="14" t="s">
        <v>1380</v>
      </c>
      <c r="K154" s="2" t="s">
        <v>1314</v>
      </c>
      <c r="L154" s="2" t="s">
        <v>1308</v>
      </c>
      <c r="M154" s="2">
        <f t="shared" si="4"/>
        <v>30</v>
      </c>
      <c r="N154" s="28" t="s">
        <v>1580</v>
      </c>
      <c r="O154" s="2" t="s">
        <v>1448</v>
      </c>
      <c r="P154" s="2"/>
      <c r="Q154" s="2"/>
      <c r="R154" s="2"/>
    </row>
    <row r="155" spans="1:18" ht="27" customHeight="1" x14ac:dyDescent="0.2">
      <c r="A155" s="2">
        <f t="shared" si="5"/>
        <v>254</v>
      </c>
      <c r="B155" s="2" t="s">
        <v>1278</v>
      </c>
      <c r="C155" s="1" t="s">
        <v>1366</v>
      </c>
      <c r="D155" s="2"/>
      <c r="E155" s="1" t="s">
        <v>594</v>
      </c>
      <c r="F155" s="1" t="s">
        <v>5</v>
      </c>
      <c r="G155" s="1">
        <v>30</v>
      </c>
      <c r="H155" s="2" t="s">
        <v>1270</v>
      </c>
      <c r="I155" s="2"/>
      <c r="J155" s="14" t="s">
        <v>1380</v>
      </c>
      <c r="K155" s="2" t="s">
        <v>1294</v>
      </c>
      <c r="L155" s="2" t="s">
        <v>1299</v>
      </c>
      <c r="M155" s="2">
        <f t="shared" si="4"/>
        <v>8</v>
      </c>
      <c r="N155" s="28"/>
      <c r="O155" s="2" t="s">
        <v>1460</v>
      </c>
      <c r="P155" s="2" t="s">
        <v>1458</v>
      </c>
      <c r="Q155" s="2"/>
      <c r="R155" s="2"/>
    </row>
    <row r="156" spans="1:18" ht="27" customHeight="1" x14ac:dyDescent="0.2">
      <c r="A156" s="2">
        <f t="shared" si="5"/>
        <v>255</v>
      </c>
      <c r="B156" s="2" t="s">
        <v>1278</v>
      </c>
      <c r="C156" s="1" t="s">
        <v>1366</v>
      </c>
      <c r="D156" s="2"/>
      <c r="E156" s="1" t="s">
        <v>600</v>
      </c>
      <c r="F156" s="1" t="s">
        <v>5</v>
      </c>
      <c r="G156" s="1">
        <v>30</v>
      </c>
      <c r="H156" s="2" t="s">
        <v>1270</v>
      </c>
      <c r="I156" s="2"/>
      <c r="J156" s="14" t="s">
        <v>1380</v>
      </c>
      <c r="K156" s="2" t="s">
        <v>1315</v>
      </c>
      <c r="L156" s="2" t="s">
        <v>1308</v>
      </c>
      <c r="M156" s="2">
        <f t="shared" si="4"/>
        <v>30</v>
      </c>
      <c r="N156" s="28"/>
      <c r="O156" s="2" t="s">
        <v>1460</v>
      </c>
      <c r="P156" s="2" t="s">
        <v>1458</v>
      </c>
      <c r="Q156" s="2"/>
      <c r="R156" s="2"/>
    </row>
    <row r="157" spans="1:18" ht="27" customHeight="1" x14ac:dyDescent="0.2">
      <c r="A157" s="2">
        <f t="shared" si="5"/>
        <v>256</v>
      </c>
      <c r="B157" s="2" t="s">
        <v>1278</v>
      </c>
      <c r="C157" s="1" t="s">
        <v>1366</v>
      </c>
      <c r="D157" s="2"/>
      <c r="E157" s="1" t="s">
        <v>603</v>
      </c>
      <c r="F157" s="1" t="s">
        <v>6</v>
      </c>
      <c r="G157" s="1">
        <v>28</v>
      </c>
      <c r="H157" s="2" t="s">
        <v>1270</v>
      </c>
      <c r="I157" s="2"/>
      <c r="J157" s="14" t="s">
        <v>1380</v>
      </c>
      <c r="K157" s="2" t="s">
        <v>1314</v>
      </c>
      <c r="L157" s="2" t="s">
        <v>1309</v>
      </c>
      <c r="M157" s="2">
        <f t="shared" si="4"/>
        <v>25</v>
      </c>
      <c r="N157" s="28" t="s">
        <v>1582</v>
      </c>
      <c r="O157" s="2" t="s">
        <v>1448</v>
      </c>
      <c r="P157" s="2"/>
      <c r="Q157" s="2"/>
      <c r="R157" s="2"/>
    </row>
    <row r="158" spans="1:18" ht="27" customHeight="1" x14ac:dyDescent="0.2">
      <c r="A158" s="2">
        <f t="shared" si="5"/>
        <v>257</v>
      </c>
      <c r="B158" s="2" t="s">
        <v>1278</v>
      </c>
      <c r="C158" s="1" t="s">
        <v>1366</v>
      </c>
      <c r="D158" s="2"/>
      <c r="E158" s="1" t="s">
        <v>605</v>
      </c>
      <c r="F158" s="1" t="s">
        <v>5</v>
      </c>
      <c r="G158" s="1">
        <v>26</v>
      </c>
      <c r="H158" s="2" t="s">
        <v>1270</v>
      </c>
      <c r="I158" s="2"/>
      <c r="J158" s="14" t="s">
        <v>1380</v>
      </c>
      <c r="K158" s="2" t="s">
        <v>1314</v>
      </c>
      <c r="L158" s="1" t="s">
        <v>1310</v>
      </c>
      <c r="M158" s="2">
        <f t="shared" si="4"/>
        <v>20</v>
      </c>
      <c r="N158" s="28"/>
      <c r="O158" s="2" t="s">
        <v>1448</v>
      </c>
      <c r="P158" s="2"/>
      <c r="Q158" s="2"/>
      <c r="R158" s="2"/>
    </row>
    <row r="159" spans="1:18" ht="27" customHeight="1" x14ac:dyDescent="0.2">
      <c r="A159" s="2">
        <f t="shared" si="5"/>
        <v>258</v>
      </c>
      <c r="B159" s="2" t="s">
        <v>1278</v>
      </c>
      <c r="C159" s="1" t="s">
        <v>1366</v>
      </c>
      <c r="D159" s="2"/>
      <c r="E159" s="1" t="s">
        <v>608</v>
      </c>
      <c r="F159" s="1" t="s">
        <v>5</v>
      </c>
      <c r="G159" s="1">
        <v>65</v>
      </c>
      <c r="H159" s="2" t="s">
        <v>1270</v>
      </c>
      <c r="I159" s="2" t="s">
        <v>8</v>
      </c>
      <c r="J159" s="14" t="s">
        <v>1380</v>
      </c>
      <c r="K159" s="2" t="s">
        <v>1294</v>
      </c>
      <c r="L159" s="2" t="s">
        <v>1302</v>
      </c>
      <c r="M159" s="2">
        <f t="shared" si="4"/>
        <v>7</v>
      </c>
      <c r="N159" s="28"/>
      <c r="O159" s="2" t="s">
        <v>1460</v>
      </c>
      <c r="P159" s="2" t="s">
        <v>1458</v>
      </c>
      <c r="Q159" s="2" t="s">
        <v>1414</v>
      </c>
      <c r="R159" s="2"/>
    </row>
    <row r="160" spans="1:18" ht="27" customHeight="1" x14ac:dyDescent="0.2">
      <c r="A160" s="2">
        <f t="shared" si="5"/>
        <v>259</v>
      </c>
      <c r="B160" s="2" t="s">
        <v>1278</v>
      </c>
      <c r="C160" s="1" t="s">
        <v>1366</v>
      </c>
      <c r="D160" s="1"/>
      <c r="E160" s="1" t="s">
        <v>611</v>
      </c>
      <c r="F160" s="1" t="s">
        <v>5</v>
      </c>
      <c r="G160" s="1">
        <v>62</v>
      </c>
      <c r="H160" s="2" t="s">
        <v>1270</v>
      </c>
      <c r="I160" s="1"/>
      <c r="J160" s="14" t="s">
        <v>1380</v>
      </c>
      <c r="K160" s="2" t="s">
        <v>1314</v>
      </c>
      <c r="L160" s="2" t="s">
        <v>1311</v>
      </c>
      <c r="M160" s="2">
        <f t="shared" si="4"/>
        <v>15</v>
      </c>
      <c r="N160" s="29"/>
      <c r="O160" s="2" t="s">
        <v>1492</v>
      </c>
      <c r="P160" s="2" t="s">
        <v>1461</v>
      </c>
      <c r="Q160" s="1"/>
      <c r="R160" s="1"/>
    </row>
    <row r="161" spans="1:18" ht="27" customHeight="1" x14ac:dyDescent="0.2">
      <c r="A161" s="2">
        <f t="shared" si="5"/>
        <v>260</v>
      </c>
      <c r="B161" s="2" t="s">
        <v>1278</v>
      </c>
      <c r="C161" s="1" t="s">
        <v>1366</v>
      </c>
      <c r="D161" s="1" t="s">
        <v>1341</v>
      </c>
      <c r="E161" s="1" t="s">
        <v>1405</v>
      </c>
      <c r="F161" s="1" t="s">
        <v>6</v>
      </c>
      <c r="G161" s="1">
        <v>38</v>
      </c>
      <c r="H161" s="2" t="s">
        <v>1270</v>
      </c>
      <c r="I161" s="1"/>
      <c r="J161" s="14" t="s">
        <v>1380</v>
      </c>
      <c r="K161" s="2" t="s">
        <v>1315</v>
      </c>
      <c r="L161" s="2" t="s">
        <v>1308</v>
      </c>
      <c r="M161" s="2">
        <f t="shared" si="4"/>
        <v>30</v>
      </c>
      <c r="N161" s="29" t="s">
        <v>1583</v>
      </c>
      <c r="O161" s="2" t="s">
        <v>1546</v>
      </c>
      <c r="P161" s="2" t="s">
        <v>1461</v>
      </c>
      <c r="Q161" s="1"/>
      <c r="R161" s="1"/>
    </row>
    <row r="162" spans="1:18" ht="27" customHeight="1" x14ac:dyDescent="0.2">
      <c r="A162" s="2">
        <f t="shared" si="5"/>
        <v>261</v>
      </c>
      <c r="B162" s="2" t="s">
        <v>1278</v>
      </c>
      <c r="C162" s="1" t="s">
        <v>1366</v>
      </c>
      <c r="D162" s="1" t="s">
        <v>1341</v>
      </c>
      <c r="E162" s="1" t="s">
        <v>615</v>
      </c>
      <c r="F162" s="1" t="s">
        <v>6</v>
      </c>
      <c r="G162" s="1">
        <v>30</v>
      </c>
      <c r="H162" s="2" t="s">
        <v>1270</v>
      </c>
      <c r="I162" s="1"/>
      <c r="J162" s="14" t="s">
        <v>1380</v>
      </c>
      <c r="K162" s="2" t="s">
        <v>1314</v>
      </c>
      <c r="L162" s="2" t="s">
        <v>1309</v>
      </c>
      <c r="M162" s="2">
        <f t="shared" si="4"/>
        <v>25</v>
      </c>
      <c r="N162" s="28" t="s">
        <v>1580</v>
      </c>
      <c r="O162" s="2" t="s">
        <v>1397</v>
      </c>
      <c r="P162" s="2" t="s">
        <v>1494</v>
      </c>
      <c r="Q162" s="1"/>
      <c r="R162" s="1"/>
    </row>
    <row r="163" spans="1:18" ht="27" customHeight="1" x14ac:dyDescent="0.2">
      <c r="A163" s="2">
        <f t="shared" si="5"/>
        <v>262</v>
      </c>
      <c r="B163" s="2" t="s">
        <v>1278</v>
      </c>
      <c r="C163" s="1" t="s">
        <v>1366</v>
      </c>
      <c r="D163" s="1" t="s">
        <v>1341</v>
      </c>
      <c r="E163" s="1" t="s">
        <v>1406</v>
      </c>
      <c r="F163" s="1" t="s">
        <v>6</v>
      </c>
      <c r="G163" s="1">
        <v>29</v>
      </c>
      <c r="H163" s="2" t="s">
        <v>1270</v>
      </c>
      <c r="I163" s="1"/>
      <c r="J163" s="14" t="s">
        <v>1380</v>
      </c>
      <c r="K163" s="2" t="s">
        <v>1315</v>
      </c>
      <c r="L163" s="2" t="s">
        <v>1308</v>
      </c>
      <c r="M163" s="2">
        <f t="shared" si="4"/>
        <v>30</v>
      </c>
      <c r="N163" s="28" t="s">
        <v>1580</v>
      </c>
      <c r="O163" s="1" t="s">
        <v>1448</v>
      </c>
      <c r="P163" s="1"/>
      <c r="Q163" s="1"/>
      <c r="R163" s="1"/>
    </row>
    <row r="164" spans="1:18" ht="27" customHeight="1" x14ac:dyDescent="0.2">
      <c r="A164" s="2">
        <f t="shared" si="5"/>
        <v>263</v>
      </c>
      <c r="B164" s="2" t="s">
        <v>1278</v>
      </c>
      <c r="C164" s="1" t="s">
        <v>1366</v>
      </c>
      <c r="D164" s="1" t="s">
        <v>1341</v>
      </c>
      <c r="E164" s="1" t="s">
        <v>1407</v>
      </c>
      <c r="F164" s="1" t="s">
        <v>6</v>
      </c>
      <c r="G164" s="1">
        <v>25</v>
      </c>
      <c r="H164" s="2" t="s">
        <v>1270</v>
      </c>
      <c r="I164" s="1"/>
      <c r="J164" s="14" t="s">
        <v>1380</v>
      </c>
      <c r="K164" s="2" t="s">
        <v>1294</v>
      </c>
      <c r="L164" s="2" t="s">
        <v>1302</v>
      </c>
      <c r="M164" s="2">
        <f t="shared" si="4"/>
        <v>7</v>
      </c>
      <c r="N164" s="28" t="s">
        <v>1580</v>
      </c>
      <c r="O164" s="1" t="s">
        <v>1448</v>
      </c>
      <c r="P164" s="1"/>
      <c r="Q164" s="1"/>
      <c r="R164" s="1"/>
    </row>
    <row r="165" spans="1:18" ht="27" customHeight="1" x14ac:dyDescent="0.2">
      <c r="A165" s="2">
        <f t="shared" si="5"/>
        <v>264</v>
      </c>
      <c r="B165" s="1" t="s">
        <v>1346</v>
      </c>
      <c r="C165" s="1"/>
      <c r="D165" s="1" t="s">
        <v>1335</v>
      </c>
      <c r="E165" s="1" t="s">
        <v>617</v>
      </c>
      <c r="F165" s="1" t="s">
        <v>5</v>
      </c>
      <c r="G165" s="1">
        <v>58</v>
      </c>
      <c r="H165" s="2" t="s">
        <v>1270</v>
      </c>
      <c r="I165" s="1"/>
      <c r="J165" s="14" t="s">
        <v>1380</v>
      </c>
      <c r="K165" s="2" t="s">
        <v>1294</v>
      </c>
      <c r="L165" s="2" t="s">
        <v>1564</v>
      </c>
      <c r="M165" s="2">
        <f t="shared" si="4"/>
        <v>22</v>
      </c>
      <c r="N165" s="28" t="s">
        <v>1570</v>
      </c>
      <c r="O165" s="2" t="s">
        <v>1544</v>
      </c>
      <c r="P165" s="2" t="s">
        <v>1461</v>
      </c>
      <c r="Q165" s="1"/>
      <c r="R165" s="1"/>
    </row>
    <row r="166" spans="1:18" ht="27" customHeight="1" x14ac:dyDescent="0.2">
      <c r="A166" s="2">
        <f t="shared" si="5"/>
        <v>265</v>
      </c>
      <c r="B166" s="1" t="s">
        <v>1346</v>
      </c>
      <c r="C166" s="1" t="s">
        <v>1280</v>
      </c>
      <c r="D166" s="1" t="s">
        <v>1268</v>
      </c>
      <c r="E166" s="1" t="s">
        <v>1371</v>
      </c>
      <c r="F166" s="1" t="s">
        <v>5</v>
      </c>
      <c r="G166" s="1">
        <v>55</v>
      </c>
      <c r="H166" s="2" t="s">
        <v>4</v>
      </c>
      <c r="I166" s="1"/>
      <c r="J166" s="14" t="s">
        <v>1393</v>
      </c>
      <c r="K166" s="2" t="s">
        <v>1294</v>
      </c>
      <c r="L166" s="2" t="s">
        <v>1564</v>
      </c>
      <c r="M166" s="2">
        <f t="shared" si="4"/>
        <v>22</v>
      </c>
      <c r="N166" s="28" t="s">
        <v>1570</v>
      </c>
      <c r="O166" s="2" t="s">
        <v>1545</v>
      </c>
      <c r="P166" s="2" t="s">
        <v>1461</v>
      </c>
      <c r="Q166" s="1"/>
      <c r="R166" s="1"/>
    </row>
    <row r="167" spans="1:18" ht="27" customHeight="1" x14ac:dyDescent="0.2">
      <c r="A167" s="2">
        <f t="shared" si="5"/>
        <v>266</v>
      </c>
      <c r="B167" s="1" t="s">
        <v>1346</v>
      </c>
      <c r="C167" s="1" t="s">
        <v>1280</v>
      </c>
      <c r="D167" s="1"/>
      <c r="E167" s="1" t="s">
        <v>1372</v>
      </c>
      <c r="F167" s="1" t="s">
        <v>5</v>
      </c>
      <c r="G167" s="1">
        <v>50</v>
      </c>
      <c r="H167" s="2" t="s">
        <v>4</v>
      </c>
      <c r="I167" s="1"/>
      <c r="J167" s="14" t="s">
        <v>1459</v>
      </c>
      <c r="K167" s="2" t="s">
        <v>1294</v>
      </c>
      <c r="L167" s="2" t="s">
        <v>1560</v>
      </c>
      <c r="M167" s="2">
        <f t="shared" si="4"/>
        <v>5</v>
      </c>
      <c r="N167" s="28" t="s">
        <v>1570</v>
      </c>
      <c r="O167" s="2" t="s">
        <v>1545</v>
      </c>
      <c r="P167" s="2" t="s">
        <v>1461</v>
      </c>
      <c r="Q167" s="1"/>
      <c r="R167" s="1"/>
    </row>
    <row r="168" spans="1:18" ht="27" customHeight="1" x14ac:dyDescent="0.2">
      <c r="A168" s="2">
        <f t="shared" si="5"/>
        <v>267</v>
      </c>
      <c r="B168" s="1" t="s">
        <v>1346</v>
      </c>
      <c r="C168" s="1" t="s">
        <v>1280</v>
      </c>
      <c r="D168" s="1"/>
      <c r="E168" s="1" t="s">
        <v>1373</v>
      </c>
      <c r="F168" s="1" t="s">
        <v>5</v>
      </c>
      <c r="G168" s="1">
        <v>50</v>
      </c>
      <c r="H168" s="2" t="s">
        <v>1270</v>
      </c>
      <c r="I168" s="1"/>
      <c r="J168" s="14" t="s">
        <v>1380</v>
      </c>
      <c r="K168" s="2" t="s">
        <v>1315</v>
      </c>
      <c r="L168" s="2" t="s">
        <v>1308</v>
      </c>
      <c r="M168" s="2">
        <f t="shared" si="4"/>
        <v>30</v>
      </c>
      <c r="N168" s="28" t="s">
        <v>1584</v>
      </c>
      <c r="O168" s="2" t="s">
        <v>1467</v>
      </c>
      <c r="P168" s="2" t="s">
        <v>1495</v>
      </c>
      <c r="Q168" s="2"/>
      <c r="R168" s="2" t="s">
        <v>1453</v>
      </c>
    </row>
    <row r="169" spans="1:18" ht="27" customHeight="1" x14ac:dyDescent="0.2">
      <c r="A169" s="2">
        <f t="shared" si="5"/>
        <v>268</v>
      </c>
      <c r="B169" s="1" t="s">
        <v>1346</v>
      </c>
      <c r="C169" s="1" t="s">
        <v>1280</v>
      </c>
      <c r="D169" s="1"/>
      <c r="E169" s="1" t="s">
        <v>1374</v>
      </c>
      <c r="F169" s="1" t="s">
        <v>5</v>
      </c>
      <c r="G169" s="1">
        <v>48</v>
      </c>
      <c r="H169" s="2" t="s">
        <v>1270</v>
      </c>
      <c r="I169" s="1"/>
      <c r="J169" s="14" t="s">
        <v>1380</v>
      </c>
      <c r="K169" s="2" t="s">
        <v>1314</v>
      </c>
      <c r="L169" s="2" t="s">
        <v>1311</v>
      </c>
      <c r="M169" s="2">
        <f t="shared" si="4"/>
        <v>15</v>
      </c>
      <c r="N169" s="29" t="s">
        <v>1585</v>
      </c>
      <c r="O169" s="1" t="s">
        <v>1491</v>
      </c>
      <c r="P169" s="1" t="s">
        <v>1452</v>
      </c>
      <c r="Q169" s="1"/>
      <c r="R169" s="1"/>
    </row>
    <row r="170" spans="1:18" ht="27" customHeight="1" x14ac:dyDescent="0.2">
      <c r="A170" s="2">
        <f t="shared" si="5"/>
        <v>269</v>
      </c>
      <c r="B170" s="1" t="s">
        <v>1346</v>
      </c>
      <c r="C170" s="1" t="s">
        <v>1280</v>
      </c>
      <c r="D170" s="1"/>
      <c r="E170" s="1" t="s">
        <v>1375</v>
      </c>
      <c r="F170" s="1" t="s">
        <v>5</v>
      </c>
      <c r="G170" s="1">
        <v>35</v>
      </c>
      <c r="H170" s="2" t="s">
        <v>1270</v>
      </c>
      <c r="I170" s="1"/>
      <c r="J170" s="14" t="s">
        <v>1380</v>
      </c>
      <c r="K170" s="2" t="s">
        <v>1315</v>
      </c>
      <c r="L170" s="2" t="s">
        <v>1308</v>
      </c>
      <c r="M170" s="2">
        <f t="shared" si="4"/>
        <v>30</v>
      </c>
      <c r="N170" s="29"/>
      <c r="O170" s="1" t="s">
        <v>1448</v>
      </c>
      <c r="P170" s="1"/>
      <c r="Q170" s="1"/>
      <c r="R170" s="1"/>
    </row>
    <row r="171" spans="1:18" ht="27" customHeight="1" x14ac:dyDescent="0.2">
      <c r="A171" s="2">
        <f t="shared" si="5"/>
        <v>270</v>
      </c>
      <c r="B171" s="1" t="s">
        <v>1346</v>
      </c>
      <c r="C171" s="1" t="s">
        <v>1280</v>
      </c>
      <c r="D171" s="1"/>
      <c r="E171" s="1" t="s">
        <v>626</v>
      </c>
      <c r="F171" s="1" t="s">
        <v>5</v>
      </c>
      <c r="G171" s="1">
        <v>25</v>
      </c>
      <c r="H171" s="2" t="s">
        <v>1270</v>
      </c>
      <c r="I171" s="1"/>
      <c r="J171" s="14" t="s">
        <v>1380</v>
      </c>
      <c r="K171" s="2" t="s">
        <v>1294</v>
      </c>
      <c r="L171" s="2" t="s">
        <v>1302</v>
      </c>
      <c r="M171" s="2">
        <f t="shared" si="4"/>
        <v>7</v>
      </c>
      <c r="N171" s="29"/>
      <c r="O171" s="1" t="s">
        <v>1448</v>
      </c>
      <c r="P171" s="1"/>
      <c r="Q171" s="1"/>
      <c r="R171" s="1"/>
    </row>
    <row r="172" spans="1:18" ht="27" customHeight="1" x14ac:dyDescent="0.2">
      <c r="A172" s="2">
        <f t="shared" si="5"/>
        <v>271</v>
      </c>
      <c r="B172" s="1" t="s">
        <v>1346</v>
      </c>
      <c r="C172" s="1" t="s">
        <v>1279</v>
      </c>
      <c r="D172" s="1" t="s">
        <v>1336</v>
      </c>
      <c r="E172" s="1" t="s">
        <v>1368</v>
      </c>
      <c r="F172" s="1" t="s">
        <v>5</v>
      </c>
      <c r="G172" s="1">
        <v>42</v>
      </c>
      <c r="H172" s="2" t="s">
        <v>1270</v>
      </c>
      <c r="I172" s="1"/>
      <c r="J172" s="14" t="s">
        <v>1380</v>
      </c>
      <c r="K172" s="2" t="s">
        <v>1294</v>
      </c>
      <c r="L172" s="2" t="s">
        <v>1304</v>
      </c>
      <c r="M172" s="2">
        <f t="shared" si="4"/>
        <v>15</v>
      </c>
      <c r="N172" s="28" t="s">
        <v>1580</v>
      </c>
      <c r="O172" s="1" t="s">
        <v>1448</v>
      </c>
      <c r="P172" s="1"/>
      <c r="Q172" s="1"/>
      <c r="R172" s="1"/>
    </row>
    <row r="173" spans="1:18" ht="27" customHeight="1" x14ac:dyDescent="0.2">
      <c r="A173" s="2">
        <f t="shared" si="5"/>
        <v>272</v>
      </c>
      <c r="B173" s="1" t="s">
        <v>1346</v>
      </c>
      <c r="C173" s="1" t="s">
        <v>1279</v>
      </c>
      <c r="D173" s="1" t="s">
        <v>1364</v>
      </c>
      <c r="E173" s="1" t="s">
        <v>1369</v>
      </c>
      <c r="F173" s="1" t="s">
        <v>5</v>
      </c>
      <c r="G173" s="1">
        <v>40</v>
      </c>
      <c r="H173" s="2" t="s">
        <v>1270</v>
      </c>
      <c r="I173" s="1"/>
      <c r="J173" s="14" t="s">
        <v>1380</v>
      </c>
      <c r="K173" s="2" t="s">
        <v>1294</v>
      </c>
      <c r="L173" s="2" t="s">
        <v>1299</v>
      </c>
      <c r="M173" s="2">
        <f t="shared" si="4"/>
        <v>8</v>
      </c>
      <c r="N173" s="28" t="s">
        <v>1580</v>
      </c>
      <c r="O173" s="2" t="s">
        <v>1553</v>
      </c>
      <c r="P173" s="2" t="s">
        <v>1461</v>
      </c>
      <c r="Q173" s="1"/>
      <c r="R173" s="1"/>
    </row>
    <row r="174" spans="1:18" ht="27" customHeight="1" x14ac:dyDescent="0.2">
      <c r="A174" s="2">
        <f t="shared" si="5"/>
        <v>273</v>
      </c>
      <c r="B174" s="1" t="s">
        <v>1346</v>
      </c>
      <c r="C174" s="1" t="s">
        <v>1279</v>
      </c>
      <c r="D174" s="1" t="s">
        <v>1364</v>
      </c>
      <c r="E174" s="1" t="s">
        <v>1370</v>
      </c>
      <c r="F174" s="1" t="s">
        <v>6</v>
      </c>
      <c r="G174" s="1">
        <v>35</v>
      </c>
      <c r="H174" s="2" t="s">
        <v>1270</v>
      </c>
      <c r="I174" s="1"/>
      <c r="J174" s="14" t="s">
        <v>1380</v>
      </c>
      <c r="K174" s="2" t="s">
        <v>1314</v>
      </c>
      <c r="L174" s="2" t="s">
        <v>1309</v>
      </c>
      <c r="M174" s="2">
        <f t="shared" si="4"/>
        <v>25</v>
      </c>
      <c r="N174" s="28" t="s">
        <v>1580</v>
      </c>
      <c r="O174" s="2" t="s">
        <v>1482</v>
      </c>
      <c r="P174" s="2" t="s">
        <v>1461</v>
      </c>
      <c r="Q174" s="1"/>
      <c r="R174" s="1"/>
    </row>
    <row r="175" spans="1:18" ht="27" customHeight="1" x14ac:dyDescent="0.2">
      <c r="A175" s="2">
        <f t="shared" si="5"/>
        <v>274</v>
      </c>
      <c r="B175" s="1" t="s">
        <v>1346</v>
      </c>
      <c r="C175" s="1" t="s">
        <v>1279</v>
      </c>
      <c r="D175" s="1" t="s">
        <v>1364</v>
      </c>
      <c r="E175" s="1" t="s">
        <v>631</v>
      </c>
      <c r="F175" s="1" t="s">
        <v>5</v>
      </c>
      <c r="G175" s="1">
        <v>34</v>
      </c>
      <c r="H175" s="2" t="s">
        <v>1270</v>
      </c>
      <c r="I175" s="1" t="s">
        <v>1556</v>
      </c>
      <c r="J175" s="14" t="s">
        <v>1380</v>
      </c>
      <c r="K175" s="2" t="s">
        <v>1314</v>
      </c>
      <c r="L175" s="1" t="s">
        <v>1310</v>
      </c>
      <c r="M175" s="2">
        <f t="shared" si="4"/>
        <v>20</v>
      </c>
      <c r="N175" s="29"/>
      <c r="O175" s="1" t="s">
        <v>1448</v>
      </c>
      <c r="P175" s="1"/>
      <c r="Q175" s="1"/>
      <c r="R175" s="1" t="s">
        <v>1421</v>
      </c>
    </row>
    <row r="176" spans="1:18" ht="27" customHeight="1" x14ac:dyDescent="0.2">
      <c r="A176" s="2">
        <f t="shared" si="5"/>
        <v>275</v>
      </c>
      <c r="B176" s="1" t="s">
        <v>1346</v>
      </c>
      <c r="C176" s="1" t="s">
        <v>1279</v>
      </c>
      <c r="D176" s="1" t="s">
        <v>1364</v>
      </c>
      <c r="E176" s="1" t="s">
        <v>634</v>
      </c>
      <c r="F176" s="1" t="s">
        <v>6</v>
      </c>
      <c r="G176" s="1">
        <v>28</v>
      </c>
      <c r="H176" s="2" t="s">
        <v>1270</v>
      </c>
      <c r="I176" s="1"/>
      <c r="J176" s="14" t="s">
        <v>1380</v>
      </c>
      <c r="K176" s="2" t="s">
        <v>1294</v>
      </c>
      <c r="L176" s="2" t="s">
        <v>1357</v>
      </c>
      <c r="M176" s="2">
        <f t="shared" si="4"/>
        <v>5</v>
      </c>
      <c r="N176" s="29"/>
      <c r="O176" s="1" t="s">
        <v>1448</v>
      </c>
      <c r="P176" s="1"/>
      <c r="Q176" s="1"/>
      <c r="R176" s="1"/>
    </row>
    <row r="177" spans="1:18" ht="27" customHeight="1" x14ac:dyDescent="0.2">
      <c r="A177" s="2">
        <f t="shared" si="5"/>
        <v>276</v>
      </c>
      <c r="B177" s="1" t="s">
        <v>1346</v>
      </c>
      <c r="C177" s="1" t="s">
        <v>1279</v>
      </c>
      <c r="D177" s="1" t="s">
        <v>1364</v>
      </c>
      <c r="E177" s="1" t="s">
        <v>640</v>
      </c>
      <c r="F177" s="1" t="s">
        <v>6</v>
      </c>
      <c r="G177" s="1">
        <v>28</v>
      </c>
      <c r="H177" s="2" t="s">
        <v>1270</v>
      </c>
      <c r="I177" s="1" t="s">
        <v>1395</v>
      </c>
      <c r="J177" s="14" t="s">
        <v>1380</v>
      </c>
      <c r="K177" s="2" t="s">
        <v>1314</v>
      </c>
      <c r="L177" s="2" t="s">
        <v>1309</v>
      </c>
      <c r="M177" s="2">
        <f t="shared" si="4"/>
        <v>25</v>
      </c>
      <c r="N177" s="29"/>
      <c r="O177" s="1" t="s">
        <v>1468</v>
      </c>
      <c r="P177" s="1" t="s">
        <v>1458</v>
      </c>
      <c r="Q177" s="1" t="s">
        <v>1685</v>
      </c>
      <c r="R177" s="1"/>
    </row>
    <row r="178" spans="1:18" ht="27" customHeight="1" x14ac:dyDescent="0.2">
      <c r="A178" s="2">
        <f t="shared" si="5"/>
        <v>277</v>
      </c>
      <c r="B178" s="1" t="s">
        <v>1346</v>
      </c>
      <c r="C178" s="1" t="s">
        <v>1279</v>
      </c>
      <c r="D178" s="1" t="s">
        <v>1364</v>
      </c>
      <c r="E178" s="1" t="s">
        <v>645</v>
      </c>
      <c r="F178" s="1" t="s">
        <v>5</v>
      </c>
      <c r="G178" s="1">
        <v>25</v>
      </c>
      <c r="H178" s="2" t="s">
        <v>1270</v>
      </c>
      <c r="I178" s="1" t="s">
        <v>7</v>
      </c>
      <c r="J178" s="14" t="s">
        <v>1380</v>
      </c>
      <c r="K178" s="2" t="s">
        <v>1315</v>
      </c>
      <c r="L178" s="1" t="s">
        <v>1306</v>
      </c>
      <c r="M178" s="2">
        <f t="shared" si="4"/>
        <v>20</v>
      </c>
      <c r="N178" s="29"/>
      <c r="O178" s="1" t="s">
        <v>1468</v>
      </c>
      <c r="P178" s="1" t="s">
        <v>1458</v>
      </c>
      <c r="Q178" s="1" t="s">
        <v>1558</v>
      </c>
      <c r="R178" s="1"/>
    </row>
    <row r="179" spans="1:18" ht="27" customHeight="1" x14ac:dyDescent="0.2">
      <c r="A179" s="2">
        <f t="shared" si="5"/>
        <v>278</v>
      </c>
      <c r="B179" s="1" t="s">
        <v>1346</v>
      </c>
      <c r="C179" s="1" t="s">
        <v>1279</v>
      </c>
      <c r="D179" s="1" t="s">
        <v>1386</v>
      </c>
      <c r="E179" s="1" t="s">
        <v>647</v>
      </c>
      <c r="F179" s="1" t="s">
        <v>6</v>
      </c>
      <c r="G179" s="1">
        <v>40</v>
      </c>
      <c r="H179" s="2" t="s">
        <v>1359</v>
      </c>
      <c r="I179" s="1"/>
      <c r="J179" s="14" t="s">
        <v>1390</v>
      </c>
      <c r="K179" s="2" t="s">
        <v>1314</v>
      </c>
      <c r="L179" s="2" t="s">
        <v>1311</v>
      </c>
      <c r="M179" s="2">
        <f t="shared" si="4"/>
        <v>15</v>
      </c>
      <c r="N179" s="29"/>
      <c r="O179" s="2" t="s">
        <v>1477</v>
      </c>
      <c r="P179" s="2" t="s">
        <v>1461</v>
      </c>
      <c r="Q179" s="1"/>
      <c r="R179" s="1"/>
    </row>
    <row r="180" spans="1:18" ht="27" customHeight="1" x14ac:dyDescent="0.2">
      <c r="A180" s="2">
        <f t="shared" si="5"/>
        <v>279</v>
      </c>
      <c r="B180" s="1" t="s">
        <v>1346</v>
      </c>
      <c r="C180" s="1" t="s">
        <v>1279</v>
      </c>
      <c r="D180" s="1" t="s">
        <v>1386</v>
      </c>
      <c r="E180" s="1" t="s">
        <v>651</v>
      </c>
      <c r="F180" s="1" t="s">
        <v>6</v>
      </c>
      <c r="G180" s="1">
        <v>38</v>
      </c>
      <c r="H180" s="2" t="s">
        <v>1359</v>
      </c>
      <c r="I180" s="1"/>
      <c r="J180" s="14" t="s">
        <v>1390</v>
      </c>
      <c r="K180" s="2" t="s">
        <v>1294</v>
      </c>
      <c r="L180" s="2" t="s">
        <v>1299</v>
      </c>
      <c r="M180" s="2">
        <f t="shared" si="4"/>
        <v>8</v>
      </c>
      <c r="N180" s="29"/>
      <c r="O180" s="2" t="s">
        <v>1471</v>
      </c>
      <c r="P180" s="2" t="s">
        <v>1461</v>
      </c>
      <c r="Q180" s="1"/>
      <c r="R180" s="1"/>
    </row>
    <row r="181" spans="1:18" ht="27" customHeight="1" x14ac:dyDescent="0.2">
      <c r="A181" s="2">
        <f t="shared" si="5"/>
        <v>280</v>
      </c>
      <c r="B181" s="1" t="s">
        <v>1346</v>
      </c>
      <c r="C181" s="1" t="s">
        <v>1279</v>
      </c>
      <c r="D181" s="1" t="s">
        <v>1386</v>
      </c>
      <c r="E181" s="1" t="s">
        <v>655</v>
      </c>
      <c r="F181" s="1" t="s">
        <v>6</v>
      </c>
      <c r="G181" s="1">
        <v>30</v>
      </c>
      <c r="H181" s="2" t="s">
        <v>1270</v>
      </c>
      <c r="I181" s="1"/>
      <c r="J181" s="14" t="s">
        <v>1380</v>
      </c>
      <c r="K181" s="2" t="s">
        <v>1314</v>
      </c>
      <c r="L181" s="2" t="s">
        <v>1309</v>
      </c>
      <c r="M181" s="2">
        <f t="shared" si="4"/>
        <v>25</v>
      </c>
      <c r="N181" s="29"/>
      <c r="O181" s="1" t="s">
        <v>1448</v>
      </c>
      <c r="P181" s="1"/>
      <c r="Q181" s="1"/>
      <c r="R181" s="1"/>
    </row>
    <row r="182" spans="1:18" ht="27" customHeight="1" x14ac:dyDescent="0.2">
      <c r="A182" s="2">
        <f t="shared" si="5"/>
        <v>281</v>
      </c>
      <c r="B182" s="1" t="s">
        <v>1346</v>
      </c>
      <c r="C182" s="1" t="s">
        <v>1279</v>
      </c>
      <c r="D182" s="1" t="s">
        <v>1386</v>
      </c>
      <c r="E182" s="1" t="s">
        <v>657</v>
      </c>
      <c r="F182" s="1" t="s">
        <v>6</v>
      </c>
      <c r="G182" s="1">
        <v>28</v>
      </c>
      <c r="H182" s="2" t="s">
        <v>1270</v>
      </c>
      <c r="I182" s="1"/>
      <c r="J182" s="14" t="s">
        <v>1380</v>
      </c>
      <c r="K182" s="2" t="s">
        <v>1294</v>
      </c>
      <c r="L182" s="2" t="s">
        <v>1299</v>
      </c>
      <c r="M182" s="2">
        <f t="shared" si="4"/>
        <v>8</v>
      </c>
      <c r="N182" s="28" t="s">
        <v>1580</v>
      </c>
      <c r="O182" s="2" t="s">
        <v>1397</v>
      </c>
      <c r="P182" s="2" t="s">
        <v>1494</v>
      </c>
      <c r="Q182" s="1"/>
      <c r="R182" s="1"/>
    </row>
    <row r="183" spans="1:18" ht="27" customHeight="1" x14ac:dyDescent="0.2">
      <c r="A183" s="2">
        <f t="shared" si="5"/>
        <v>282</v>
      </c>
      <c r="B183" s="1" t="s">
        <v>1346</v>
      </c>
      <c r="C183" s="1" t="s">
        <v>1279</v>
      </c>
      <c r="D183" s="1" t="s">
        <v>1386</v>
      </c>
      <c r="E183" s="1" t="s">
        <v>662</v>
      </c>
      <c r="F183" s="1" t="s">
        <v>6</v>
      </c>
      <c r="G183" s="1">
        <v>39</v>
      </c>
      <c r="H183" s="2" t="s">
        <v>1270</v>
      </c>
      <c r="I183" s="1"/>
      <c r="J183" s="14" t="s">
        <v>1380</v>
      </c>
      <c r="K183" s="2" t="s">
        <v>1294</v>
      </c>
      <c r="L183" s="2" t="s">
        <v>1302</v>
      </c>
      <c r="M183" s="2">
        <f t="shared" si="4"/>
        <v>7</v>
      </c>
      <c r="N183" s="28" t="s">
        <v>1580</v>
      </c>
      <c r="O183" s="2" t="s">
        <v>1471</v>
      </c>
      <c r="P183" s="2" t="s">
        <v>1552</v>
      </c>
      <c r="Q183" s="1"/>
      <c r="R183" s="1"/>
    </row>
    <row r="184" spans="1:18" ht="27" customHeight="1" x14ac:dyDescent="0.2">
      <c r="A184" s="2">
        <f t="shared" si="5"/>
        <v>283</v>
      </c>
      <c r="B184" s="1" t="s">
        <v>1346</v>
      </c>
      <c r="C184" s="1" t="s">
        <v>1279</v>
      </c>
      <c r="D184" s="1" t="s">
        <v>1386</v>
      </c>
      <c r="E184" s="1" t="s">
        <v>675</v>
      </c>
      <c r="F184" s="1" t="s">
        <v>6</v>
      </c>
      <c r="G184" s="1">
        <v>30</v>
      </c>
      <c r="H184" s="2" t="s">
        <v>1270</v>
      </c>
      <c r="I184" s="1"/>
      <c r="J184" s="14" t="s">
        <v>1380</v>
      </c>
      <c r="K184" s="2" t="s">
        <v>1314</v>
      </c>
      <c r="L184" s="1" t="s">
        <v>1310</v>
      </c>
      <c r="M184" s="2">
        <f t="shared" si="4"/>
        <v>20</v>
      </c>
      <c r="N184" s="28" t="s">
        <v>1580</v>
      </c>
      <c r="O184" s="1" t="s">
        <v>1448</v>
      </c>
      <c r="P184" s="1"/>
      <c r="Q184" s="1"/>
      <c r="R184" s="1"/>
    </row>
    <row r="185" spans="1:18" ht="27" customHeight="1" x14ac:dyDescent="0.2">
      <c r="A185" s="2">
        <f t="shared" si="5"/>
        <v>284</v>
      </c>
      <c r="B185" s="1" t="s">
        <v>1346</v>
      </c>
      <c r="C185" s="1" t="s">
        <v>1279</v>
      </c>
      <c r="D185" s="1" t="s">
        <v>1386</v>
      </c>
      <c r="E185" s="1" t="s">
        <v>678</v>
      </c>
      <c r="F185" s="1" t="s">
        <v>6</v>
      </c>
      <c r="G185" s="1">
        <v>30</v>
      </c>
      <c r="H185" s="2" t="s">
        <v>1270</v>
      </c>
      <c r="I185" s="1"/>
      <c r="J185" s="14" t="s">
        <v>1380</v>
      </c>
      <c r="K185" s="2" t="s">
        <v>1294</v>
      </c>
      <c r="L185" s="2" t="s">
        <v>1563</v>
      </c>
      <c r="M185" s="2">
        <f t="shared" si="4"/>
        <v>18</v>
      </c>
      <c r="N185" s="28" t="s">
        <v>1570</v>
      </c>
      <c r="O185" s="1" t="s">
        <v>1448</v>
      </c>
      <c r="P185" s="1"/>
      <c r="Q185" s="1"/>
      <c r="R185" s="1"/>
    </row>
    <row r="186" spans="1:18" ht="27" customHeight="1" x14ac:dyDescent="0.2">
      <c r="A186" s="2">
        <f t="shared" si="5"/>
        <v>285</v>
      </c>
      <c r="B186" s="1" t="s">
        <v>1346</v>
      </c>
      <c r="C186" s="1" t="s">
        <v>1279</v>
      </c>
      <c r="D186" s="1" t="s">
        <v>1386</v>
      </c>
      <c r="E186" s="1" t="s">
        <v>683</v>
      </c>
      <c r="F186" s="1" t="s">
        <v>6</v>
      </c>
      <c r="G186" s="1">
        <v>35</v>
      </c>
      <c r="H186" s="2" t="s">
        <v>1270</v>
      </c>
      <c r="I186" s="1"/>
      <c r="J186" s="14" t="s">
        <v>1380</v>
      </c>
      <c r="K186" s="2" t="s">
        <v>1294</v>
      </c>
      <c r="L186" s="2" t="s">
        <v>1299</v>
      </c>
      <c r="M186" s="2">
        <f t="shared" si="4"/>
        <v>8</v>
      </c>
      <c r="N186" s="29"/>
      <c r="O186" s="2" t="s">
        <v>1482</v>
      </c>
      <c r="P186" s="2" t="s">
        <v>1461</v>
      </c>
      <c r="Q186" s="1"/>
      <c r="R186" s="1"/>
    </row>
    <row r="187" spans="1:18" ht="27" customHeight="1" x14ac:dyDescent="0.2">
      <c r="A187" s="2">
        <f t="shared" si="5"/>
        <v>286</v>
      </c>
      <c r="B187" s="1" t="s">
        <v>1346</v>
      </c>
      <c r="C187" s="1" t="s">
        <v>1279</v>
      </c>
      <c r="D187" s="1" t="s">
        <v>1386</v>
      </c>
      <c r="E187" s="1" t="s">
        <v>685</v>
      </c>
      <c r="F187" s="1" t="s">
        <v>6</v>
      </c>
      <c r="G187" s="1">
        <v>31</v>
      </c>
      <c r="H187" s="2" t="s">
        <v>1270</v>
      </c>
      <c r="I187" s="1" t="s">
        <v>1394</v>
      </c>
      <c r="J187" s="14" t="s">
        <v>1380</v>
      </c>
      <c r="K187" s="1" t="s">
        <v>1315</v>
      </c>
      <c r="L187" s="1" t="s">
        <v>1306</v>
      </c>
      <c r="M187" s="2">
        <f t="shared" si="4"/>
        <v>20</v>
      </c>
      <c r="N187" s="29"/>
      <c r="O187" s="2" t="s">
        <v>1499</v>
      </c>
      <c r="P187" s="1" t="s">
        <v>1425</v>
      </c>
      <c r="Q187" s="1" t="s">
        <v>1455</v>
      </c>
      <c r="R187" s="1"/>
    </row>
    <row r="188" spans="1:18" ht="27" customHeight="1" x14ac:dyDescent="0.2">
      <c r="A188" s="2">
        <f t="shared" si="5"/>
        <v>287</v>
      </c>
      <c r="B188" s="1" t="s">
        <v>1346</v>
      </c>
      <c r="C188" s="1" t="s">
        <v>1279</v>
      </c>
      <c r="D188" s="1" t="s">
        <v>1386</v>
      </c>
      <c r="E188" s="1" t="s">
        <v>687</v>
      </c>
      <c r="F188" s="1" t="s">
        <v>6</v>
      </c>
      <c r="G188" s="1">
        <v>45</v>
      </c>
      <c r="H188" s="2" t="s">
        <v>1270</v>
      </c>
      <c r="I188" s="1"/>
      <c r="J188" s="14" t="s">
        <v>1380</v>
      </c>
      <c r="K188" s="2" t="s">
        <v>1294</v>
      </c>
      <c r="L188" s="2" t="s">
        <v>1560</v>
      </c>
      <c r="M188" s="2">
        <f t="shared" si="4"/>
        <v>5</v>
      </c>
      <c r="N188" s="28" t="s">
        <v>1570</v>
      </c>
      <c r="O188" s="2" t="s">
        <v>1482</v>
      </c>
      <c r="P188" s="2" t="s">
        <v>1461</v>
      </c>
      <c r="Q188" s="1"/>
      <c r="R188" s="1"/>
    </row>
    <row r="189" spans="1:18" ht="27" customHeight="1" x14ac:dyDescent="0.2">
      <c r="A189" s="2">
        <f t="shared" si="5"/>
        <v>288</v>
      </c>
      <c r="B189" s="1" t="s">
        <v>1346</v>
      </c>
      <c r="C189" s="1" t="s">
        <v>1279</v>
      </c>
      <c r="D189" s="1" t="s">
        <v>1386</v>
      </c>
      <c r="E189" s="1" t="s">
        <v>689</v>
      </c>
      <c r="F189" s="1" t="s">
        <v>6</v>
      </c>
      <c r="G189" s="1">
        <v>44</v>
      </c>
      <c r="H189" s="2" t="s">
        <v>1270</v>
      </c>
      <c r="I189" s="1"/>
      <c r="J189" s="14" t="s">
        <v>1380</v>
      </c>
      <c r="K189" s="2" t="s">
        <v>1314</v>
      </c>
      <c r="L189" s="2" t="s">
        <v>1309</v>
      </c>
      <c r="M189" s="2">
        <f t="shared" si="4"/>
        <v>25</v>
      </c>
      <c r="N189" s="29"/>
      <c r="O189" s="2" t="s">
        <v>1478</v>
      </c>
      <c r="P189" s="2" t="s">
        <v>1461</v>
      </c>
      <c r="Q189" s="1"/>
      <c r="R189" s="1"/>
    </row>
    <row r="190" spans="1:18" ht="27" customHeight="1" x14ac:dyDescent="0.2">
      <c r="A190" s="2">
        <f t="shared" si="5"/>
        <v>289</v>
      </c>
      <c r="B190" s="1" t="s">
        <v>1346</v>
      </c>
      <c r="C190" s="1" t="s">
        <v>1279</v>
      </c>
      <c r="D190" s="1" t="s">
        <v>1386</v>
      </c>
      <c r="E190" s="1" t="s">
        <v>696</v>
      </c>
      <c r="F190" s="1" t="s">
        <v>6</v>
      </c>
      <c r="G190" s="1">
        <v>43</v>
      </c>
      <c r="H190" s="2" t="s">
        <v>1270</v>
      </c>
      <c r="I190" s="1"/>
      <c r="J190" s="14" t="s">
        <v>1380</v>
      </c>
      <c r="K190" s="2" t="s">
        <v>1294</v>
      </c>
      <c r="L190" s="2" t="s">
        <v>1300</v>
      </c>
      <c r="M190" s="2">
        <f t="shared" si="4"/>
        <v>5</v>
      </c>
      <c r="N190" s="29"/>
      <c r="O190" s="2" t="s">
        <v>1479</v>
      </c>
      <c r="P190" s="2" t="s">
        <v>1461</v>
      </c>
      <c r="Q190" s="1"/>
      <c r="R190" s="1"/>
    </row>
    <row r="191" spans="1:18" ht="27" customHeight="1" x14ac:dyDescent="0.2">
      <c r="A191" s="2">
        <f t="shared" si="5"/>
        <v>290</v>
      </c>
      <c r="B191" s="1" t="s">
        <v>1346</v>
      </c>
      <c r="C191" s="1" t="s">
        <v>1279</v>
      </c>
      <c r="D191" s="1" t="s">
        <v>1386</v>
      </c>
      <c r="E191" s="1" t="s">
        <v>699</v>
      </c>
      <c r="F191" s="1" t="s">
        <v>6</v>
      </c>
      <c r="G191" s="1">
        <v>35</v>
      </c>
      <c r="H191" s="2" t="s">
        <v>1270</v>
      </c>
      <c r="I191" s="1"/>
      <c r="J191" s="14" t="s">
        <v>1380</v>
      </c>
      <c r="K191" s="2" t="s">
        <v>1315</v>
      </c>
      <c r="L191" s="1" t="s">
        <v>1306</v>
      </c>
      <c r="M191" s="2">
        <f t="shared" si="4"/>
        <v>20</v>
      </c>
      <c r="N191" s="29" t="s">
        <v>1578</v>
      </c>
      <c r="O191" s="1" t="s">
        <v>1426</v>
      </c>
      <c r="P191" s="2" t="s">
        <v>1424</v>
      </c>
      <c r="Q191" s="1"/>
      <c r="R191" s="1"/>
    </row>
    <row r="192" spans="1:18" ht="27" customHeight="1" x14ac:dyDescent="0.2">
      <c r="A192" s="2">
        <f t="shared" si="5"/>
        <v>291</v>
      </c>
      <c r="B192" s="1" t="s">
        <v>1346</v>
      </c>
      <c r="C192" s="1" t="s">
        <v>1279</v>
      </c>
      <c r="D192" s="1" t="s">
        <v>1386</v>
      </c>
      <c r="E192" s="1" t="s">
        <v>703</v>
      </c>
      <c r="F192" s="1" t="s">
        <v>6</v>
      </c>
      <c r="G192" s="1">
        <v>34</v>
      </c>
      <c r="H192" s="2" t="s">
        <v>1270</v>
      </c>
      <c r="I192" s="1"/>
      <c r="J192" s="14" t="s">
        <v>1380</v>
      </c>
      <c r="K192" s="2" t="s">
        <v>1315</v>
      </c>
      <c r="L192" s="1" t="s">
        <v>1306</v>
      </c>
      <c r="M192" s="2">
        <f t="shared" si="4"/>
        <v>20</v>
      </c>
      <c r="N192" s="28" t="s">
        <v>1580</v>
      </c>
      <c r="O192" s="2" t="s">
        <v>1497</v>
      </c>
      <c r="P192" s="2" t="s">
        <v>1461</v>
      </c>
      <c r="Q192" s="1"/>
      <c r="R192" s="1"/>
    </row>
    <row r="193" spans="1:18" ht="27" customHeight="1" x14ac:dyDescent="0.2">
      <c r="A193" s="2">
        <f t="shared" si="5"/>
        <v>292</v>
      </c>
      <c r="B193" s="1" t="s">
        <v>1346</v>
      </c>
      <c r="C193" s="1" t="s">
        <v>1279</v>
      </c>
      <c r="D193" s="1" t="s">
        <v>1386</v>
      </c>
      <c r="E193" s="1" t="s">
        <v>707</v>
      </c>
      <c r="F193" s="1" t="s">
        <v>6</v>
      </c>
      <c r="G193" s="1">
        <v>39</v>
      </c>
      <c r="H193" s="2" t="s">
        <v>1270</v>
      </c>
      <c r="I193" s="1"/>
      <c r="J193" s="14" t="s">
        <v>1380</v>
      </c>
      <c r="K193" s="2" t="s">
        <v>1314</v>
      </c>
      <c r="L193" s="1" t="s">
        <v>1310</v>
      </c>
      <c r="M193" s="2">
        <f t="shared" si="4"/>
        <v>20</v>
      </c>
      <c r="N193" s="28" t="s">
        <v>1580</v>
      </c>
      <c r="O193" s="2" t="s">
        <v>1498</v>
      </c>
      <c r="P193" s="2" t="s">
        <v>1461</v>
      </c>
      <c r="Q193" s="1"/>
      <c r="R193" s="1"/>
    </row>
    <row r="194" spans="1:18" ht="27" customHeight="1" x14ac:dyDescent="0.2">
      <c r="A194" s="2">
        <f t="shared" si="5"/>
        <v>293</v>
      </c>
      <c r="B194" s="1" t="s">
        <v>1346</v>
      </c>
      <c r="C194" s="1" t="s">
        <v>1279</v>
      </c>
      <c r="D194" s="1" t="s">
        <v>1386</v>
      </c>
      <c r="E194" s="1" t="s">
        <v>712</v>
      </c>
      <c r="F194" s="1" t="s">
        <v>6</v>
      </c>
      <c r="G194" s="1">
        <v>30</v>
      </c>
      <c r="H194" s="2" t="s">
        <v>1270</v>
      </c>
      <c r="I194" s="1"/>
      <c r="J194" s="14" t="s">
        <v>1380</v>
      </c>
      <c r="K194" s="2" t="s">
        <v>1294</v>
      </c>
      <c r="L194" s="2" t="s">
        <v>1300</v>
      </c>
      <c r="M194" s="2">
        <f t="shared" si="4"/>
        <v>5</v>
      </c>
      <c r="N194" s="28" t="s">
        <v>1580</v>
      </c>
      <c r="O194" s="2" t="s">
        <v>1397</v>
      </c>
      <c r="P194" s="2" t="s">
        <v>1494</v>
      </c>
      <c r="Q194" s="1"/>
      <c r="R194" s="1"/>
    </row>
    <row r="195" spans="1:18" ht="27" customHeight="1" x14ac:dyDescent="0.2">
      <c r="A195" s="2">
        <f t="shared" si="5"/>
        <v>294</v>
      </c>
      <c r="B195" s="1" t="s">
        <v>1346</v>
      </c>
      <c r="C195" s="1" t="s">
        <v>1279</v>
      </c>
      <c r="D195" s="1" t="s">
        <v>1386</v>
      </c>
      <c r="E195" s="1" t="s">
        <v>714</v>
      </c>
      <c r="F195" s="1" t="s">
        <v>5</v>
      </c>
      <c r="G195" s="1">
        <v>26</v>
      </c>
      <c r="H195" s="2" t="s">
        <v>1270</v>
      </c>
      <c r="I195" s="1"/>
      <c r="J195" s="14" t="s">
        <v>1380</v>
      </c>
      <c r="K195" s="2" t="s">
        <v>1314</v>
      </c>
      <c r="L195" s="2" t="s">
        <v>1311</v>
      </c>
      <c r="M195" s="2">
        <f t="shared" ref="M195:M217" si="6">IF(L195="","",VLOOKUP(L195,$AB$2:$AC$25,2,FALSE))</f>
        <v>15</v>
      </c>
      <c r="N195" s="29"/>
      <c r="O195" s="1" t="s">
        <v>1448</v>
      </c>
      <c r="P195" s="1"/>
      <c r="Q195" s="1"/>
      <c r="R195" s="1"/>
    </row>
    <row r="196" spans="1:18" ht="27" customHeight="1" x14ac:dyDescent="0.2">
      <c r="A196" s="2">
        <f t="shared" si="5"/>
        <v>295</v>
      </c>
      <c r="B196" s="1" t="s">
        <v>1346</v>
      </c>
      <c r="C196" s="1" t="s">
        <v>1279</v>
      </c>
      <c r="D196" s="1" t="s">
        <v>1386</v>
      </c>
      <c r="E196" s="1" t="s">
        <v>727</v>
      </c>
      <c r="F196" s="1" t="s">
        <v>5</v>
      </c>
      <c r="G196" s="1">
        <v>25</v>
      </c>
      <c r="H196" s="2" t="s">
        <v>1270</v>
      </c>
      <c r="I196" s="1"/>
      <c r="J196" s="14" t="s">
        <v>1380</v>
      </c>
      <c r="K196" s="2" t="s">
        <v>1294</v>
      </c>
      <c r="L196" s="2" t="s">
        <v>1563</v>
      </c>
      <c r="M196" s="2">
        <f t="shared" si="6"/>
        <v>18</v>
      </c>
      <c r="N196" s="28" t="s">
        <v>1570</v>
      </c>
      <c r="O196" s="1" t="s">
        <v>1448</v>
      </c>
      <c r="P196" s="1"/>
      <c r="Q196" s="1"/>
      <c r="R196" s="1"/>
    </row>
    <row r="197" spans="1:18" ht="27" customHeight="1" x14ac:dyDescent="0.2">
      <c r="A197" s="2">
        <f t="shared" ref="A197:A217" si="7">A196+1</f>
        <v>296</v>
      </c>
      <c r="B197" s="1" t="s">
        <v>1346</v>
      </c>
      <c r="C197" s="1" t="s">
        <v>1279</v>
      </c>
      <c r="D197" s="1" t="s">
        <v>1386</v>
      </c>
      <c r="E197" s="1" t="s">
        <v>1392</v>
      </c>
      <c r="F197" s="1" t="s">
        <v>5</v>
      </c>
      <c r="G197" s="1">
        <v>25</v>
      </c>
      <c r="H197" s="2" t="s">
        <v>1270</v>
      </c>
      <c r="I197" s="1" t="s">
        <v>9</v>
      </c>
      <c r="J197" s="14" t="s">
        <v>1380</v>
      </c>
      <c r="K197" s="2" t="s">
        <v>1294</v>
      </c>
      <c r="L197" s="2" t="s">
        <v>1302</v>
      </c>
      <c r="M197" s="2">
        <f t="shared" si="6"/>
        <v>7</v>
      </c>
      <c r="N197" s="29"/>
      <c r="O197" s="1" t="s">
        <v>1427</v>
      </c>
      <c r="P197" s="1" t="s">
        <v>1461</v>
      </c>
      <c r="Q197" s="1" t="s">
        <v>1454</v>
      </c>
      <c r="R197" s="1"/>
    </row>
    <row r="198" spans="1:18" ht="27" customHeight="1" x14ac:dyDescent="0.2">
      <c r="A198" s="2">
        <f t="shared" si="7"/>
        <v>297</v>
      </c>
      <c r="B198" s="1" t="s">
        <v>1346</v>
      </c>
      <c r="C198" s="1" t="s">
        <v>1279</v>
      </c>
      <c r="D198" s="1" t="s">
        <v>1387</v>
      </c>
      <c r="E198" s="1" t="s">
        <v>1352</v>
      </c>
      <c r="F198" s="1" t="s">
        <v>6</v>
      </c>
      <c r="G198" s="1">
        <v>36</v>
      </c>
      <c r="H198" s="2" t="s">
        <v>1270</v>
      </c>
      <c r="I198" s="1"/>
      <c r="J198" s="14" t="s">
        <v>1380</v>
      </c>
      <c r="K198" s="2" t="s">
        <v>1314</v>
      </c>
      <c r="L198" s="2" t="s">
        <v>1311</v>
      </c>
      <c r="M198" s="2">
        <f t="shared" si="6"/>
        <v>15</v>
      </c>
      <c r="N198" s="29"/>
      <c r="O198" s="2" t="s">
        <v>1397</v>
      </c>
      <c r="P198" s="2" t="s">
        <v>1494</v>
      </c>
      <c r="Q198" s="1"/>
      <c r="R198" s="1"/>
    </row>
    <row r="199" spans="1:18" ht="27" customHeight="1" x14ac:dyDescent="0.2">
      <c r="A199" s="2">
        <f t="shared" si="7"/>
        <v>298</v>
      </c>
      <c r="B199" s="1" t="s">
        <v>1346</v>
      </c>
      <c r="C199" s="1" t="s">
        <v>1279</v>
      </c>
      <c r="D199" s="1" t="s">
        <v>1387</v>
      </c>
      <c r="E199" s="1" t="s">
        <v>1353</v>
      </c>
      <c r="F199" s="1" t="s">
        <v>6</v>
      </c>
      <c r="G199" s="1">
        <v>45</v>
      </c>
      <c r="H199" s="2" t="s">
        <v>1270</v>
      </c>
      <c r="I199" s="1"/>
      <c r="J199" s="14" t="s">
        <v>1380</v>
      </c>
      <c r="K199" s="2" t="s">
        <v>1314</v>
      </c>
      <c r="L199" s="2" t="s">
        <v>1309</v>
      </c>
      <c r="M199" s="2">
        <f t="shared" si="6"/>
        <v>25</v>
      </c>
      <c r="N199" s="29"/>
      <c r="O199" s="2" t="s">
        <v>1480</v>
      </c>
      <c r="P199" s="2" t="s">
        <v>1461</v>
      </c>
      <c r="Q199" s="1"/>
      <c r="R199" s="1"/>
    </row>
    <row r="200" spans="1:18" ht="27" customHeight="1" x14ac:dyDescent="0.2">
      <c r="A200" s="2">
        <f t="shared" si="7"/>
        <v>299</v>
      </c>
      <c r="B200" s="1" t="s">
        <v>1346</v>
      </c>
      <c r="C200" s="1" t="s">
        <v>1279</v>
      </c>
      <c r="D200" s="1" t="s">
        <v>1387</v>
      </c>
      <c r="E200" s="1" t="s">
        <v>1354</v>
      </c>
      <c r="F200" s="1" t="s">
        <v>6</v>
      </c>
      <c r="G200" s="1">
        <v>50</v>
      </c>
      <c r="H200" s="2" t="s">
        <v>1359</v>
      </c>
      <c r="I200" s="1"/>
      <c r="J200" s="14" t="s">
        <v>1393</v>
      </c>
      <c r="K200" s="2" t="s">
        <v>1294</v>
      </c>
      <c r="L200" s="2" t="s">
        <v>1298</v>
      </c>
      <c r="M200" s="2">
        <f t="shared" si="6"/>
        <v>12</v>
      </c>
      <c r="N200" s="29"/>
      <c r="O200" s="1" t="s">
        <v>1481</v>
      </c>
      <c r="P200" s="1" t="s">
        <v>1458</v>
      </c>
      <c r="Q200" s="1"/>
      <c r="R200" s="1"/>
    </row>
    <row r="201" spans="1:18" ht="27" customHeight="1" x14ac:dyDescent="0.2">
      <c r="A201" s="2">
        <f t="shared" si="7"/>
        <v>300</v>
      </c>
      <c r="B201" s="1" t="s">
        <v>1346</v>
      </c>
      <c r="C201" s="1" t="s">
        <v>1279</v>
      </c>
      <c r="D201" s="1" t="s">
        <v>1387</v>
      </c>
      <c r="E201" s="1" t="s">
        <v>734</v>
      </c>
      <c r="F201" s="1" t="s">
        <v>6</v>
      </c>
      <c r="G201" s="1">
        <v>40</v>
      </c>
      <c r="H201" s="2" t="s">
        <v>1359</v>
      </c>
      <c r="I201" s="1"/>
      <c r="J201" s="14" t="s">
        <v>1390</v>
      </c>
      <c r="K201" s="2" t="s">
        <v>1315</v>
      </c>
      <c r="L201" s="2" t="s">
        <v>1305</v>
      </c>
      <c r="M201" s="2">
        <f t="shared" si="6"/>
        <v>18</v>
      </c>
      <c r="N201" s="29"/>
      <c r="O201" s="1" t="s">
        <v>1482</v>
      </c>
      <c r="P201" s="2" t="s">
        <v>1461</v>
      </c>
      <c r="Q201" s="1"/>
      <c r="R201" s="1"/>
    </row>
    <row r="202" spans="1:18" ht="27" customHeight="1" x14ac:dyDescent="0.2">
      <c r="A202" s="2">
        <f t="shared" si="7"/>
        <v>301</v>
      </c>
      <c r="B202" s="1" t="s">
        <v>1347</v>
      </c>
      <c r="C202" s="1"/>
      <c r="D202" s="1"/>
      <c r="E202" s="1" t="s">
        <v>741</v>
      </c>
      <c r="F202" s="1" t="s">
        <v>5</v>
      </c>
      <c r="G202" s="1">
        <v>45</v>
      </c>
      <c r="H202" s="2" t="s">
        <v>1270</v>
      </c>
      <c r="I202" s="1"/>
      <c r="J202" s="14" t="s">
        <v>1380</v>
      </c>
      <c r="K202" s="1" t="s">
        <v>1314</v>
      </c>
      <c r="L202" s="2" t="s">
        <v>1308</v>
      </c>
      <c r="M202" s="2">
        <f t="shared" si="6"/>
        <v>30</v>
      </c>
      <c r="N202" s="29"/>
      <c r="O202" s="1" t="s">
        <v>1484</v>
      </c>
      <c r="P202" s="1" t="s">
        <v>1461</v>
      </c>
      <c r="Q202" s="1"/>
      <c r="R202" s="1"/>
    </row>
    <row r="203" spans="1:18" ht="27" customHeight="1" x14ac:dyDescent="0.2">
      <c r="A203" s="2">
        <f t="shared" si="7"/>
        <v>302</v>
      </c>
      <c r="B203" s="1" t="s">
        <v>1347</v>
      </c>
      <c r="C203" s="1"/>
      <c r="D203" s="1"/>
      <c r="E203" s="1" t="s">
        <v>743</v>
      </c>
      <c r="F203" s="1" t="s">
        <v>5</v>
      </c>
      <c r="G203" s="1">
        <v>35</v>
      </c>
      <c r="H203" s="2" t="s">
        <v>1270</v>
      </c>
      <c r="I203" s="1"/>
      <c r="J203" s="14" t="s">
        <v>1380</v>
      </c>
      <c r="K203" s="1" t="s">
        <v>1316</v>
      </c>
      <c r="L203" s="1" t="s">
        <v>1435</v>
      </c>
      <c r="M203" s="2">
        <f t="shared" si="6"/>
        <v>50</v>
      </c>
      <c r="N203" s="29"/>
      <c r="O203" s="1" t="s">
        <v>1483</v>
      </c>
      <c r="P203" s="1"/>
      <c r="Q203" s="1"/>
      <c r="R203" s="1"/>
    </row>
    <row r="204" spans="1:18" ht="27" customHeight="1" x14ac:dyDescent="0.2">
      <c r="A204" s="2">
        <f t="shared" si="7"/>
        <v>303</v>
      </c>
      <c r="B204" s="1" t="s">
        <v>1347</v>
      </c>
      <c r="C204" s="1"/>
      <c r="D204" s="1"/>
      <c r="E204" s="1" t="s">
        <v>748</v>
      </c>
      <c r="F204" s="1" t="s">
        <v>6</v>
      </c>
      <c r="G204" s="1">
        <v>25</v>
      </c>
      <c r="H204" s="2" t="s">
        <v>1270</v>
      </c>
      <c r="I204" s="1"/>
      <c r="J204" s="14" t="s">
        <v>1380</v>
      </c>
      <c r="K204" s="1" t="s">
        <v>1316</v>
      </c>
      <c r="L204" s="1" t="s">
        <v>1435</v>
      </c>
      <c r="M204" s="2">
        <f t="shared" si="6"/>
        <v>50</v>
      </c>
      <c r="N204" s="29"/>
      <c r="O204" s="1" t="s">
        <v>1469</v>
      </c>
      <c r="P204" s="1"/>
      <c r="Q204" s="1"/>
      <c r="R204" s="1"/>
    </row>
    <row r="205" spans="1:18" ht="27" customHeight="1" x14ac:dyDescent="0.2">
      <c r="A205" s="2">
        <f t="shared" si="7"/>
        <v>304</v>
      </c>
      <c r="B205" s="1" t="s">
        <v>1348</v>
      </c>
      <c r="C205" s="1"/>
      <c r="D205" s="1"/>
      <c r="E205" s="1" t="s">
        <v>1349</v>
      </c>
      <c r="F205" s="1" t="s">
        <v>5</v>
      </c>
      <c r="G205" s="1">
        <v>55</v>
      </c>
      <c r="H205" s="2" t="s">
        <v>1270</v>
      </c>
      <c r="I205" s="1" t="s">
        <v>1260</v>
      </c>
      <c r="J205" s="14" t="s">
        <v>1380</v>
      </c>
      <c r="K205" s="1" t="s">
        <v>1434</v>
      </c>
      <c r="L205" s="1" t="s">
        <v>1436</v>
      </c>
      <c r="M205" s="2"/>
      <c r="N205" s="29" t="s">
        <v>1586</v>
      </c>
      <c r="O205" s="1"/>
      <c r="P205" s="1"/>
      <c r="Q205" s="1" t="s">
        <v>1466</v>
      </c>
      <c r="R205" s="1"/>
    </row>
    <row r="206" spans="1:18" ht="27" customHeight="1" x14ac:dyDescent="0.2">
      <c r="A206" s="2">
        <f t="shared" si="7"/>
        <v>305</v>
      </c>
      <c r="B206" s="1" t="s">
        <v>1348</v>
      </c>
      <c r="C206" s="1"/>
      <c r="D206" s="1"/>
      <c r="E206" s="1" t="s">
        <v>1350</v>
      </c>
      <c r="F206" s="1" t="s">
        <v>5</v>
      </c>
      <c r="G206" s="1">
        <v>38</v>
      </c>
      <c r="H206" s="2" t="s">
        <v>1270</v>
      </c>
      <c r="I206" s="1" t="s">
        <v>1260</v>
      </c>
      <c r="J206" s="14" t="s">
        <v>1380</v>
      </c>
      <c r="K206" s="1" t="s">
        <v>1434</v>
      </c>
      <c r="L206" s="1" t="s">
        <v>1436</v>
      </c>
      <c r="M206" s="2"/>
      <c r="N206" s="29"/>
      <c r="O206" s="1"/>
      <c r="P206" s="1"/>
      <c r="Q206" s="1" t="s">
        <v>1466</v>
      </c>
      <c r="R206" s="1"/>
    </row>
    <row r="207" spans="1:18" ht="27" customHeight="1" x14ac:dyDescent="0.2">
      <c r="A207" s="2">
        <f t="shared" si="7"/>
        <v>306</v>
      </c>
      <c r="B207" s="1" t="s">
        <v>1348</v>
      </c>
      <c r="C207" s="1"/>
      <c r="D207" s="1"/>
      <c r="E207" s="1" t="s">
        <v>1351</v>
      </c>
      <c r="F207" s="1" t="s">
        <v>6</v>
      </c>
      <c r="G207" s="1">
        <v>35</v>
      </c>
      <c r="H207" s="2" t="s">
        <v>1270</v>
      </c>
      <c r="I207" s="1" t="s">
        <v>1260</v>
      </c>
      <c r="J207" s="14" t="s">
        <v>1380</v>
      </c>
      <c r="K207" s="1" t="s">
        <v>1434</v>
      </c>
      <c r="L207" s="1" t="s">
        <v>1436</v>
      </c>
      <c r="M207" s="2"/>
      <c r="N207" s="29"/>
      <c r="O207" s="1"/>
      <c r="P207" s="1"/>
      <c r="Q207" s="1" t="s">
        <v>1466</v>
      </c>
      <c r="R207" s="1"/>
    </row>
    <row r="208" spans="1:18" ht="27" customHeight="1" x14ac:dyDescent="0.2">
      <c r="A208" s="2">
        <f t="shared" si="7"/>
        <v>307</v>
      </c>
      <c r="B208" s="1" t="s">
        <v>1278</v>
      </c>
      <c r="C208" s="1" t="s">
        <v>1365</v>
      </c>
      <c r="D208" s="1" t="s">
        <v>1675</v>
      </c>
      <c r="E208" s="1" t="s">
        <v>1676</v>
      </c>
      <c r="F208" s="1" t="s">
        <v>5</v>
      </c>
      <c r="G208" s="1">
        <v>25</v>
      </c>
      <c r="H208" s="2" t="s">
        <v>1270</v>
      </c>
      <c r="I208" s="1" t="s">
        <v>1464</v>
      </c>
      <c r="J208" s="14" t="s">
        <v>1380</v>
      </c>
      <c r="K208" s="1" t="s">
        <v>1294</v>
      </c>
      <c r="L208" s="1" t="s">
        <v>1597</v>
      </c>
      <c r="M208" s="2">
        <v>5</v>
      </c>
      <c r="N208" s="29"/>
      <c r="O208" s="14" t="s">
        <v>1678</v>
      </c>
      <c r="P208" s="1"/>
      <c r="Q208" s="1" t="s">
        <v>1682</v>
      </c>
      <c r="R208" s="1"/>
    </row>
    <row r="209" spans="1:18" ht="27" customHeight="1" x14ac:dyDescent="0.2">
      <c r="A209" s="2">
        <f t="shared" si="7"/>
        <v>308</v>
      </c>
      <c r="B209" s="1" t="s">
        <v>1348</v>
      </c>
      <c r="C209" s="1"/>
      <c r="D209" s="1"/>
      <c r="E209" s="1" t="s">
        <v>1355</v>
      </c>
      <c r="F209" s="1" t="s">
        <v>5</v>
      </c>
      <c r="G209" s="1">
        <v>59</v>
      </c>
      <c r="H209" s="2" t="s">
        <v>1270</v>
      </c>
      <c r="I209" s="1" t="s">
        <v>1356</v>
      </c>
      <c r="J209" s="14" t="s">
        <v>1380</v>
      </c>
      <c r="K209" s="1" t="s">
        <v>1318</v>
      </c>
      <c r="L209" s="1" t="s">
        <v>1436</v>
      </c>
      <c r="M209" s="2"/>
      <c r="N209" s="29"/>
      <c r="O209" s="1"/>
      <c r="P209" s="1"/>
      <c r="Q209" s="1" t="s">
        <v>1463</v>
      </c>
      <c r="R209" s="1"/>
    </row>
    <row r="210" spans="1:18" ht="27" customHeight="1" x14ac:dyDescent="0.2">
      <c r="A210" s="2">
        <f t="shared" si="7"/>
        <v>309</v>
      </c>
      <c r="B210" s="1" t="s">
        <v>1348</v>
      </c>
      <c r="C210" s="1"/>
      <c r="D210" s="1"/>
      <c r="E210" s="1" t="s">
        <v>760</v>
      </c>
      <c r="F210" s="1" t="s">
        <v>6</v>
      </c>
      <c r="G210" s="1">
        <v>38</v>
      </c>
      <c r="H210" s="2" t="s">
        <v>1270</v>
      </c>
      <c r="I210" s="1"/>
      <c r="J210" s="14" t="s">
        <v>1380</v>
      </c>
      <c r="K210" s="1" t="s">
        <v>1319</v>
      </c>
      <c r="L210" s="1" t="s">
        <v>1436</v>
      </c>
      <c r="M210" s="2"/>
      <c r="N210" s="29"/>
      <c r="O210" s="1"/>
      <c r="P210" s="1"/>
      <c r="Q210" s="1"/>
      <c r="R210" s="1"/>
    </row>
    <row r="211" spans="1:18" ht="27" customHeight="1" x14ac:dyDescent="0.2">
      <c r="A211" s="2">
        <f t="shared" si="7"/>
        <v>310</v>
      </c>
      <c r="B211" s="1" t="s">
        <v>1348</v>
      </c>
      <c r="C211" s="1"/>
      <c r="D211" s="1"/>
      <c r="E211" s="1" t="s">
        <v>762</v>
      </c>
      <c r="F211" s="1" t="s">
        <v>5</v>
      </c>
      <c r="G211" s="1">
        <v>45</v>
      </c>
      <c r="H211" s="2" t="s">
        <v>1270</v>
      </c>
      <c r="I211" s="1"/>
      <c r="J211" s="14" t="s">
        <v>1380</v>
      </c>
      <c r="K211" s="1" t="s">
        <v>1319</v>
      </c>
      <c r="L211" s="1" t="s">
        <v>1436</v>
      </c>
      <c r="M211" s="2"/>
      <c r="N211" s="29"/>
      <c r="O211" s="1"/>
      <c r="P211" s="1"/>
      <c r="Q211" s="1"/>
      <c r="R211" s="1"/>
    </row>
    <row r="212" spans="1:18" ht="27" customHeight="1" x14ac:dyDescent="0.2">
      <c r="A212" s="2">
        <f t="shared" si="7"/>
        <v>311</v>
      </c>
      <c r="B212" s="1" t="s">
        <v>1348</v>
      </c>
      <c r="C212" s="1"/>
      <c r="D212" s="1"/>
      <c r="E212" s="1" t="s">
        <v>767</v>
      </c>
      <c r="F212" s="1" t="s">
        <v>5</v>
      </c>
      <c r="G212" s="1">
        <v>40</v>
      </c>
      <c r="H212" s="2" t="s">
        <v>1270</v>
      </c>
      <c r="I212" s="1"/>
      <c r="J212" s="14" t="s">
        <v>1380</v>
      </c>
      <c r="K212" s="1" t="s">
        <v>1316</v>
      </c>
      <c r="L212" s="1" t="s">
        <v>1435</v>
      </c>
      <c r="M212" s="2">
        <f t="shared" si="6"/>
        <v>50</v>
      </c>
      <c r="N212" s="29"/>
      <c r="O212" s="1"/>
      <c r="P212" s="1"/>
      <c r="Q212" s="1" t="s">
        <v>1465</v>
      </c>
      <c r="R212" s="1"/>
    </row>
    <row r="213" spans="1:18" ht="27" customHeight="1" x14ac:dyDescent="0.2">
      <c r="A213" s="2">
        <f t="shared" si="7"/>
        <v>312</v>
      </c>
      <c r="B213" s="1" t="s">
        <v>1348</v>
      </c>
      <c r="C213" s="1"/>
      <c r="D213" s="1"/>
      <c r="E213" s="1" t="s">
        <v>1382</v>
      </c>
      <c r="F213" s="1" t="s">
        <v>5</v>
      </c>
      <c r="G213" s="1">
        <v>57</v>
      </c>
      <c r="H213" s="1" t="s">
        <v>1270</v>
      </c>
      <c r="I213" s="1"/>
      <c r="J213" s="14" t="s">
        <v>1380</v>
      </c>
      <c r="K213" s="1" t="s">
        <v>1316</v>
      </c>
      <c r="L213" s="1" t="s">
        <v>1435</v>
      </c>
      <c r="M213" s="2">
        <f t="shared" si="6"/>
        <v>50</v>
      </c>
      <c r="N213" s="29"/>
      <c r="O213" s="1"/>
      <c r="P213" s="1"/>
      <c r="Q213" s="1" t="s">
        <v>1465</v>
      </c>
      <c r="R213" s="1"/>
    </row>
    <row r="214" spans="1:18" ht="27" customHeight="1" x14ac:dyDescent="0.2">
      <c r="A214" s="2">
        <f t="shared" si="7"/>
        <v>313</v>
      </c>
      <c r="B214" s="1" t="s">
        <v>1348</v>
      </c>
      <c r="C214" s="1"/>
      <c r="D214" s="1"/>
      <c r="E214" s="1" t="s">
        <v>768</v>
      </c>
      <c r="F214" s="1" t="s">
        <v>5</v>
      </c>
      <c r="G214" s="1">
        <v>60</v>
      </c>
      <c r="H214" s="1" t="s">
        <v>1270</v>
      </c>
      <c r="I214" s="1"/>
      <c r="J214" s="14" t="s">
        <v>1380</v>
      </c>
      <c r="K214" s="1" t="s">
        <v>1314</v>
      </c>
      <c r="L214" s="1" t="s">
        <v>1309</v>
      </c>
      <c r="M214" s="2">
        <f t="shared" si="6"/>
        <v>25</v>
      </c>
      <c r="N214" s="29"/>
      <c r="O214" s="1"/>
      <c r="P214" s="1"/>
      <c r="Q214" s="1"/>
      <c r="R214" s="1"/>
    </row>
    <row r="215" spans="1:18" ht="27" customHeight="1" x14ac:dyDescent="0.2">
      <c r="A215" s="2">
        <f t="shared" si="7"/>
        <v>314</v>
      </c>
      <c r="B215" s="1" t="s">
        <v>1348</v>
      </c>
      <c r="C215" s="1"/>
      <c r="D215" s="1" t="s">
        <v>1673</v>
      </c>
      <c r="E215" s="1" t="s">
        <v>1451</v>
      </c>
      <c r="F215" s="1" t="s">
        <v>5</v>
      </c>
      <c r="G215" s="1">
        <v>55</v>
      </c>
      <c r="H215" s="1" t="s">
        <v>1270</v>
      </c>
      <c r="I215" s="1"/>
      <c r="J215" s="14" t="s">
        <v>1380</v>
      </c>
      <c r="K215" s="1" t="s">
        <v>1315</v>
      </c>
      <c r="L215" s="1" t="s">
        <v>1309</v>
      </c>
      <c r="M215" s="2">
        <f t="shared" si="6"/>
        <v>25</v>
      </c>
      <c r="N215" s="29" t="s">
        <v>1587</v>
      </c>
      <c r="O215" s="1"/>
      <c r="P215" s="1"/>
      <c r="Q215" s="1" t="s">
        <v>1415</v>
      </c>
      <c r="R215" s="1"/>
    </row>
    <row r="216" spans="1:18" ht="27" customHeight="1" x14ac:dyDescent="0.2">
      <c r="A216" s="2">
        <f t="shared" si="7"/>
        <v>315</v>
      </c>
      <c r="B216" s="1" t="s">
        <v>1348</v>
      </c>
      <c r="C216" s="1"/>
      <c r="D216" s="1"/>
      <c r="E216" s="1" t="s">
        <v>775</v>
      </c>
      <c r="F216" s="1" t="s">
        <v>6</v>
      </c>
      <c r="G216" s="1">
        <v>30</v>
      </c>
      <c r="H216" s="1" t="s">
        <v>1270</v>
      </c>
      <c r="I216" s="1"/>
      <c r="J216" s="14" t="s">
        <v>1380</v>
      </c>
      <c r="K216" s="1" t="s">
        <v>1294</v>
      </c>
      <c r="L216" s="1" t="s">
        <v>1563</v>
      </c>
      <c r="M216" s="2">
        <f t="shared" si="6"/>
        <v>18</v>
      </c>
      <c r="N216" s="28" t="s">
        <v>1570</v>
      </c>
      <c r="O216" s="1"/>
      <c r="P216" s="1"/>
      <c r="Q216" s="1"/>
      <c r="R216" s="1"/>
    </row>
    <row r="217" spans="1:18" ht="27" customHeight="1" x14ac:dyDescent="0.2">
      <c r="A217" s="2">
        <f t="shared" si="7"/>
        <v>316</v>
      </c>
      <c r="B217" s="1" t="s">
        <v>1348</v>
      </c>
      <c r="C217" s="1"/>
      <c r="D217" s="1"/>
      <c r="E217" s="1" t="s">
        <v>781</v>
      </c>
      <c r="F217" s="1" t="s">
        <v>6</v>
      </c>
      <c r="G217" s="1">
        <v>28</v>
      </c>
      <c r="H217" s="1" t="s">
        <v>1270</v>
      </c>
      <c r="I217" s="1"/>
      <c r="J217" s="14" t="s">
        <v>1380</v>
      </c>
      <c r="K217" s="1" t="s">
        <v>1294</v>
      </c>
      <c r="L217" s="1" t="s">
        <v>1564</v>
      </c>
      <c r="M217" s="2">
        <f t="shared" si="6"/>
        <v>22</v>
      </c>
      <c r="N217" s="28" t="s">
        <v>1570</v>
      </c>
      <c r="O217" s="1"/>
      <c r="P217" s="1"/>
      <c r="Q217" s="1"/>
      <c r="R217" s="1"/>
    </row>
    <row r="219" spans="1:18" ht="27" customHeight="1" x14ac:dyDescent="0.2">
      <c r="F219" t="s">
        <v>1410</v>
      </c>
      <c r="G219">
        <f>AVERAGE(G2:G217)</f>
        <v>37.226851851851855</v>
      </c>
    </row>
    <row r="220" spans="1:18" ht="27" customHeight="1" x14ac:dyDescent="0.2">
      <c r="F220" t="s">
        <v>1411</v>
      </c>
      <c r="G220">
        <f>MAX(G2:G217)</f>
        <v>65</v>
      </c>
    </row>
    <row r="221" spans="1:18" ht="27" customHeight="1" x14ac:dyDescent="0.2">
      <c r="F221" t="s">
        <v>1412</v>
      </c>
      <c r="G221">
        <f>MIN(G2:G217)</f>
        <v>18</v>
      </c>
    </row>
    <row r="222" spans="1:18" ht="27" customHeight="1" x14ac:dyDescent="0.2">
      <c r="F222" t="s">
        <v>1413</v>
      </c>
      <c r="G222">
        <f>MEDIAN(G2:G217)</f>
        <v>35</v>
      </c>
    </row>
  </sheetData>
  <autoFilter ref="A1:Z217"/>
  <sortState ref="AB2:AE23">
    <sortCondition ref="AE2:AE23"/>
    <sortCondition ref="AB2:AB23"/>
    <sortCondition ref="AC2:AC23"/>
  </sortState>
  <phoneticPr fontId="1"/>
  <dataValidations count="8">
    <dataValidation type="list" allowBlank="1" showInputMessage="1" sqref="D1:D1048576">
      <formula1>属性</formula1>
    </dataValidation>
    <dataValidation type="list" allowBlank="1" showInputMessage="1" showErrorMessage="1" sqref="H2:H217">
      <formula1>状況</formula1>
    </dataValidation>
    <dataValidation type="list" allowBlank="1" showInputMessage="1" showErrorMessage="1" sqref="I2:I217">
      <formula1>負傷・要援護</formula1>
    </dataValidation>
    <dataValidation type="list" allowBlank="1" showInputMessage="1" showErrorMessage="1" sqref="F2:F217">
      <formula1>性別</formula1>
    </dataValidation>
    <dataValidation type="list" allowBlank="1" showInputMessage="1" showErrorMessage="1" sqref="B1:B1048576">
      <formula1>$U$2:$U$10</formula1>
    </dataValidation>
    <dataValidation type="list" allowBlank="1" showInputMessage="1" showErrorMessage="1" sqref="L1:L1048576">
      <formula1>$AB$1:$AB$25</formula1>
    </dataValidation>
    <dataValidation type="list" allowBlank="1" showInputMessage="1" showErrorMessage="1" sqref="C1:C1048576">
      <formula1>$V$2:$V$12</formula1>
    </dataValidation>
    <dataValidation type="list" allowBlank="1" showInputMessage="1" sqref="K1:K1048576">
      <formula1>$AA$2:$AA$10</formula1>
    </dataValidation>
  </dataValidations>
  <pageMargins left="0.39370078740157483" right="0.39370078740157483" top="0.78740157480314965" bottom="0.78740157480314965" header="0.39370078740157483" footer="0.39370078740157483"/>
  <pageSetup paperSize="9" scale="57" fitToHeight="0" orientation="landscape" r:id="rId1"/>
  <headerFooter scaleWithDoc="0"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2:K341"/>
  <sheetViews>
    <sheetView topLeftCell="A92" workbookViewId="0">
      <selection activeCell="A2" sqref="A2"/>
    </sheetView>
  </sheetViews>
  <sheetFormatPr defaultRowHeight="13.2" x14ac:dyDescent="0.2"/>
  <sheetData>
    <row r="2" spans="1:11" ht="13.05" x14ac:dyDescent="0.2">
      <c r="A2" s="11" t="s">
        <v>470</v>
      </c>
    </row>
    <row r="4" spans="1:11" x14ac:dyDescent="0.2">
      <c r="A4" s="7" t="s">
        <v>12</v>
      </c>
      <c r="B4" s="7" t="s">
        <v>13</v>
      </c>
      <c r="C4" s="7" t="s">
        <v>14</v>
      </c>
      <c r="D4" s="7" t="s">
        <v>15</v>
      </c>
      <c r="E4" s="7" t="s">
        <v>16</v>
      </c>
      <c r="F4" s="7" t="s">
        <v>17</v>
      </c>
      <c r="G4" s="7" t="s">
        <v>18</v>
      </c>
      <c r="H4" s="7" t="s">
        <v>19</v>
      </c>
      <c r="I4" s="7" t="s">
        <v>20</v>
      </c>
      <c r="J4" s="7" t="s">
        <v>21</v>
      </c>
    </row>
    <row r="5" spans="1:11" x14ac:dyDescent="0.2">
      <c r="A5" s="8"/>
      <c r="J5" s="9"/>
      <c r="K5" t="s">
        <v>1256</v>
      </c>
    </row>
    <row r="6" spans="1:11" x14ac:dyDescent="0.2">
      <c r="A6" s="7">
        <v>1</v>
      </c>
      <c r="B6" s="7" t="s">
        <v>22</v>
      </c>
      <c r="C6" s="7" t="s">
        <v>23</v>
      </c>
      <c r="D6" s="7">
        <v>474558</v>
      </c>
      <c r="E6" s="7" t="s">
        <v>24</v>
      </c>
      <c r="F6" s="7" t="s">
        <v>25</v>
      </c>
      <c r="G6" s="7" t="s">
        <v>26</v>
      </c>
      <c r="H6" s="7" t="s">
        <v>27</v>
      </c>
      <c r="I6" s="7" t="s">
        <v>28</v>
      </c>
      <c r="J6" s="7" t="s">
        <v>29</v>
      </c>
    </row>
    <row r="7" spans="1:11" ht="13.05" hidden="1" x14ac:dyDescent="0.2">
      <c r="A7" s="7">
        <v>1</v>
      </c>
      <c r="B7" s="7" t="s">
        <v>22</v>
      </c>
      <c r="C7" s="7" t="s">
        <v>23</v>
      </c>
      <c r="D7" s="7">
        <v>474558</v>
      </c>
      <c r="E7" s="7" t="s">
        <v>30</v>
      </c>
      <c r="F7" s="7"/>
      <c r="G7" s="7"/>
      <c r="H7" s="7"/>
      <c r="I7" s="7"/>
      <c r="J7" s="7"/>
      <c r="K7" s="13">
        <f>IF(A6=A7,1,0)</f>
        <v>1</v>
      </c>
    </row>
    <row r="8" spans="1:11" x14ac:dyDescent="0.2">
      <c r="A8" s="7">
        <v>2</v>
      </c>
      <c r="B8" s="7" t="s">
        <v>31</v>
      </c>
      <c r="C8" s="7"/>
      <c r="D8" s="7">
        <v>418463</v>
      </c>
      <c r="E8" s="7" t="s">
        <v>32</v>
      </c>
      <c r="F8" s="7" t="s">
        <v>33</v>
      </c>
      <c r="G8" s="7" t="s">
        <v>34</v>
      </c>
      <c r="H8" s="7" t="s">
        <v>35</v>
      </c>
      <c r="I8" s="7"/>
      <c r="J8" s="7"/>
      <c r="K8">
        <f>IF(A7=A8,1,0)</f>
        <v>0</v>
      </c>
    </row>
    <row r="9" spans="1:11" x14ac:dyDescent="0.2">
      <c r="A9" s="7">
        <v>3</v>
      </c>
      <c r="B9" s="7" t="s">
        <v>36</v>
      </c>
      <c r="C9" s="7"/>
      <c r="D9" s="7">
        <v>348628</v>
      </c>
      <c r="E9" s="7" t="s">
        <v>37</v>
      </c>
      <c r="F9" s="7" t="s">
        <v>38</v>
      </c>
      <c r="G9" s="7" t="s">
        <v>39</v>
      </c>
      <c r="H9" s="7" t="s">
        <v>40</v>
      </c>
      <c r="I9" s="7"/>
      <c r="J9" s="7"/>
      <c r="K9">
        <f t="shared" ref="K9:K71" si="0">IF(A8=A9,1,0)</f>
        <v>0</v>
      </c>
    </row>
    <row r="10" spans="1:11" x14ac:dyDescent="0.2">
      <c r="A10" s="7">
        <v>4</v>
      </c>
      <c r="B10" s="7" t="s">
        <v>41</v>
      </c>
      <c r="C10" s="7"/>
      <c r="D10" s="7">
        <v>327593</v>
      </c>
      <c r="E10" s="7" t="s">
        <v>42</v>
      </c>
      <c r="F10" s="7" t="s">
        <v>43</v>
      </c>
      <c r="G10" s="7" t="s">
        <v>44</v>
      </c>
      <c r="H10" s="7"/>
      <c r="I10" s="7"/>
      <c r="J10" s="7"/>
      <c r="K10">
        <f t="shared" si="0"/>
        <v>0</v>
      </c>
    </row>
    <row r="11" spans="1:11" x14ac:dyDescent="0.2">
      <c r="A11" s="7">
        <v>5</v>
      </c>
      <c r="B11" s="7" t="s">
        <v>45</v>
      </c>
      <c r="C11" s="7"/>
      <c r="D11" s="7">
        <v>268896</v>
      </c>
      <c r="E11" s="7" t="s">
        <v>46</v>
      </c>
      <c r="F11" s="7" t="s">
        <v>47</v>
      </c>
      <c r="G11" s="7" t="s">
        <v>48</v>
      </c>
      <c r="H11" s="7" t="s">
        <v>49</v>
      </c>
      <c r="I11" s="7" t="s">
        <v>50</v>
      </c>
      <c r="J11" s="7" t="s">
        <v>51</v>
      </c>
      <c r="K11">
        <f t="shared" si="0"/>
        <v>0</v>
      </c>
    </row>
    <row r="12" spans="1:11" x14ac:dyDescent="0.2">
      <c r="A12" s="7">
        <v>6</v>
      </c>
      <c r="B12" s="7" t="s">
        <v>52</v>
      </c>
      <c r="C12" s="7"/>
      <c r="D12" s="7">
        <v>265902</v>
      </c>
      <c r="E12" s="7" t="s">
        <v>53</v>
      </c>
      <c r="F12" s="7" t="s">
        <v>54</v>
      </c>
      <c r="G12" s="7"/>
      <c r="H12" s="7"/>
      <c r="I12" s="7"/>
      <c r="J12" s="7"/>
      <c r="K12">
        <f t="shared" si="0"/>
        <v>0</v>
      </c>
    </row>
    <row r="13" spans="1:11" x14ac:dyDescent="0.2">
      <c r="A13" s="7">
        <v>7</v>
      </c>
      <c r="B13" s="7" t="s">
        <v>55</v>
      </c>
      <c r="C13" s="7"/>
      <c r="D13" s="7">
        <v>264577</v>
      </c>
      <c r="E13" s="7" t="s">
        <v>56</v>
      </c>
      <c r="F13" s="7"/>
      <c r="G13" s="7"/>
      <c r="H13" s="7"/>
      <c r="I13" s="7"/>
      <c r="J13" s="7"/>
      <c r="K13">
        <f t="shared" si="0"/>
        <v>0</v>
      </c>
    </row>
    <row r="14" spans="1:11" x14ac:dyDescent="0.2">
      <c r="A14" s="7">
        <v>8</v>
      </c>
      <c r="B14" s="7" t="s">
        <v>57</v>
      </c>
      <c r="C14" s="7"/>
      <c r="D14" s="7">
        <v>256902</v>
      </c>
      <c r="E14" s="7" t="s">
        <v>58</v>
      </c>
      <c r="F14" s="7"/>
      <c r="G14" s="7"/>
      <c r="H14" s="7"/>
      <c r="I14" s="7"/>
      <c r="J14" s="7"/>
      <c r="K14">
        <f t="shared" si="0"/>
        <v>0</v>
      </c>
    </row>
    <row r="15" spans="1:11" x14ac:dyDescent="0.2">
      <c r="A15" s="7">
        <v>9</v>
      </c>
      <c r="B15" s="7" t="s">
        <v>59</v>
      </c>
      <c r="C15" s="7"/>
      <c r="D15" s="7">
        <v>250901</v>
      </c>
      <c r="E15" s="7" t="s">
        <v>60</v>
      </c>
      <c r="F15" s="7" t="s">
        <v>61</v>
      </c>
      <c r="G15" s="7" t="s">
        <v>62</v>
      </c>
      <c r="H15" s="7" t="s">
        <v>63</v>
      </c>
      <c r="I15" s="7" t="s">
        <v>64</v>
      </c>
      <c r="J15" s="7"/>
      <c r="K15">
        <f t="shared" si="0"/>
        <v>0</v>
      </c>
    </row>
    <row r="16" spans="1:11" x14ac:dyDescent="0.2">
      <c r="A16" s="7">
        <v>10</v>
      </c>
      <c r="B16" s="7" t="s">
        <v>65</v>
      </c>
      <c r="C16" s="7"/>
      <c r="D16" s="7">
        <v>211491</v>
      </c>
      <c r="E16" s="7" t="s">
        <v>66</v>
      </c>
      <c r="F16" s="7" t="s">
        <v>67</v>
      </c>
      <c r="G16" s="7"/>
      <c r="H16" s="7"/>
      <c r="I16" s="7"/>
      <c r="J16" s="7"/>
      <c r="K16">
        <f t="shared" si="0"/>
        <v>0</v>
      </c>
    </row>
    <row r="17" spans="1:11" x14ac:dyDescent="0.2">
      <c r="A17" s="7">
        <v>11</v>
      </c>
      <c r="B17" s="7" t="s">
        <v>68</v>
      </c>
      <c r="C17" s="7"/>
      <c r="D17" s="7">
        <v>205305</v>
      </c>
      <c r="E17" s="7" t="s">
        <v>69</v>
      </c>
      <c r="F17" s="7" t="s">
        <v>70</v>
      </c>
      <c r="G17" s="7" t="s">
        <v>71</v>
      </c>
      <c r="H17" s="7" t="s">
        <v>72</v>
      </c>
      <c r="I17" s="7" t="s">
        <v>73</v>
      </c>
      <c r="J17" s="7"/>
      <c r="K17">
        <f t="shared" si="0"/>
        <v>0</v>
      </c>
    </row>
    <row r="18" spans="1:11" x14ac:dyDescent="0.2">
      <c r="A18" s="7">
        <v>12</v>
      </c>
      <c r="B18" s="7" t="s">
        <v>74</v>
      </c>
      <c r="C18" s="7"/>
      <c r="D18" s="7">
        <v>201046</v>
      </c>
      <c r="E18" s="7" t="s">
        <v>75</v>
      </c>
      <c r="F18" s="7" t="s">
        <v>76</v>
      </c>
      <c r="G18" s="7" t="s">
        <v>77</v>
      </c>
      <c r="H18" s="7" t="s">
        <v>78</v>
      </c>
      <c r="I18" s="7"/>
      <c r="J18" s="7"/>
      <c r="K18">
        <f t="shared" si="0"/>
        <v>0</v>
      </c>
    </row>
    <row r="19" spans="1:11" x14ac:dyDescent="0.2">
      <c r="A19" s="7">
        <v>13</v>
      </c>
      <c r="B19" s="7" t="s">
        <v>79</v>
      </c>
      <c r="C19" s="7"/>
      <c r="D19" s="7">
        <v>175005</v>
      </c>
      <c r="E19" s="7" t="s">
        <v>80</v>
      </c>
      <c r="F19" s="7"/>
      <c r="G19" s="7"/>
      <c r="H19" s="7"/>
      <c r="I19" s="7"/>
      <c r="J19" s="7"/>
      <c r="K19">
        <f t="shared" si="0"/>
        <v>0</v>
      </c>
    </row>
    <row r="20" spans="1:11" x14ac:dyDescent="0.2">
      <c r="A20" s="7">
        <v>14</v>
      </c>
      <c r="B20" s="7" t="s">
        <v>81</v>
      </c>
      <c r="C20" s="7"/>
      <c r="D20" s="7">
        <v>157868</v>
      </c>
      <c r="E20" s="7" t="s">
        <v>82</v>
      </c>
      <c r="F20" s="7" t="s">
        <v>83</v>
      </c>
      <c r="G20" s="7"/>
      <c r="H20" s="7"/>
      <c r="I20" s="7"/>
      <c r="J20" s="7"/>
      <c r="K20">
        <f t="shared" si="0"/>
        <v>0</v>
      </c>
    </row>
    <row r="21" spans="1:11" x14ac:dyDescent="0.2">
      <c r="A21" s="7">
        <v>15</v>
      </c>
      <c r="B21" s="7" t="s">
        <v>84</v>
      </c>
      <c r="C21" s="7"/>
      <c r="D21" s="7">
        <v>155284</v>
      </c>
      <c r="E21" s="7" t="s">
        <v>85</v>
      </c>
      <c r="F21" s="7" t="s">
        <v>86</v>
      </c>
      <c r="G21" s="7"/>
      <c r="H21" s="7"/>
      <c r="I21" s="7"/>
      <c r="J21" s="7"/>
      <c r="K21">
        <f t="shared" si="0"/>
        <v>0</v>
      </c>
    </row>
    <row r="22" spans="1:11" x14ac:dyDescent="0.2">
      <c r="A22" s="7">
        <v>16</v>
      </c>
      <c r="B22" s="7" t="s">
        <v>87</v>
      </c>
      <c r="C22" s="7" t="s">
        <v>23</v>
      </c>
      <c r="D22" s="7">
        <v>149814</v>
      </c>
      <c r="E22" s="7" t="s">
        <v>88</v>
      </c>
      <c r="F22" s="7" t="s">
        <v>89</v>
      </c>
      <c r="G22" s="7" t="s">
        <v>90</v>
      </c>
      <c r="H22" s="7" t="s">
        <v>91</v>
      </c>
      <c r="I22" s="7"/>
      <c r="J22" s="7"/>
      <c r="K22">
        <f t="shared" si="0"/>
        <v>0</v>
      </c>
    </row>
    <row r="23" spans="1:11" ht="13.05" hidden="1" x14ac:dyDescent="0.2">
      <c r="A23" s="7">
        <v>16</v>
      </c>
      <c r="B23" s="7" t="s">
        <v>87</v>
      </c>
      <c r="C23" s="7" t="s">
        <v>23</v>
      </c>
      <c r="D23" s="7">
        <v>149814</v>
      </c>
      <c r="E23" s="7" t="s">
        <v>92</v>
      </c>
      <c r="F23" s="7" t="s">
        <v>93</v>
      </c>
      <c r="G23" s="7" t="s">
        <v>94</v>
      </c>
      <c r="H23" s="7" t="s">
        <v>95</v>
      </c>
      <c r="I23" s="7" t="s">
        <v>96</v>
      </c>
      <c r="J23" s="7"/>
      <c r="K23" s="13">
        <f t="shared" si="0"/>
        <v>1</v>
      </c>
    </row>
    <row r="24" spans="1:11" x14ac:dyDescent="0.2">
      <c r="A24" s="7">
        <v>17</v>
      </c>
      <c r="B24" s="7" t="s">
        <v>97</v>
      </c>
      <c r="C24" s="7"/>
      <c r="D24" s="7">
        <v>147210</v>
      </c>
      <c r="E24" s="7" t="s">
        <v>98</v>
      </c>
      <c r="F24" s="7"/>
      <c r="G24" s="7"/>
      <c r="H24" s="7"/>
      <c r="I24" s="7"/>
      <c r="J24" s="7"/>
      <c r="K24">
        <f t="shared" si="0"/>
        <v>0</v>
      </c>
    </row>
    <row r="25" spans="1:11" x14ac:dyDescent="0.2">
      <c r="A25" s="7">
        <v>18</v>
      </c>
      <c r="B25" s="7" t="s">
        <v>99</v>
      </c>
      <c r="C25" s="7"/>
      <c r="D25" s="7">
        <v>141075</v>
      </c>
      <c r="E25" s="7" t="s">
        <v>100</v>
      </c>
      <c r="F25" s="7" t="s">
        <v>101</v>
      </c>
      <c r="G25" s="7"/>
      <c r="H25" s="7"/>
      <c r="I25" s="7"/>
      <c r="J25" s="7"/>
      <c r="K25">
        <f t="shared" si="0"/>
        <v>0</v>
      </c>
    </row>
    <row r="26" spans="1:11" x14ac:dyDescent="0.2">
      <c r="A26" s="7">
        <v>19</v>
      </c>
      <c r="B26" s="7" t="s">
        <v>102</v>
      </c>
      <c r="C26" s="7" t="s">
        <v>23</v>
      </c>
      <c r="D26" s="7">
        <v>134614</v>
      </c>
      <c r="E26" s="7" t="s">
        <v>103</v>
      </c>
      <c r="F26" s="7" t="s">
        <v>104</v>
      </c>
      <c r="G26" s="7"/>
      <c r="H26" s="7"/>
      <c r="I26" s="7"/>
      <c r="J26" s="7"/>
      <c r="K26">
        <f t="shared" si="0"/>
        <v>0</v>
      </c>
    </row>
    <row r="27" spans="1:11" ht="13.05" hidden="1" x14ac:dyDescent="0.2">
      <c r="A27" s="7">
        <v>19</v>
      </c>
      <c r="B27" s="7" t="s">
        <v>102</v>
      </c>
      <c r="C27" s="7" t="s">
        <v>23</v>
      </c>
      <c r="D27" s="7">
        <v>134614</v>
      </c>
      <c r="E27" s="7" t="s">
        <v>105</v>
      </c>
      <c r="F27" s="7" t="s">
        <v>106</v>
      </c>
      <c r="G27" s="7" t="s">
        <v>107</v>
      </c>
      <c r="H27" s="7" t="s">
        <v>108</v>
      </c>
      <c r="I27" s="7" t="s">
        <v>109</v>
      </c>
      <c r="J27" s="7" t="s">
        <v>110</v>
      </c>
      <c r="K27" s="13">
        <f t="shared" si="0"/>
        <v>1</v>
      </c>
    </row>
    <row r="28" spans="1:11" x14ac:dyDescent="0.2">
      <c r="A28" s="7">
        <v>20</v>
      </c>
      <c r="B28" s="7" t="s">
        <v>111</v>
      </c>
      <c r="C28" s="7" t="s">
        <v>23</v>
      </c>
      <c r="D28" s="7">
        <v>128895</v>
      </c>
      <c r="E28" s="7" t="s">
        <v>112</v>
      </c>
      <c r="F28" s="7" t="s">
        <v>113</v>
      </c>
      <c r="G28" s="7"/>
      <c r="H28" s="7"/>
      <c r="I28" s="7"/>
      <c r="J28" s="7"/>
      <c r="K28">
        <f t="shared" si="0"/>
        <v>0</v>
      </c>
    </row>
    <row r="29" spans="1:11" ht="13.05" hidden="1" x14ac:dyDescent="0.2">
      <c r="A29" s="7">
        <v>20</v>
      </c>
      <c r="B29" s="7" t="s">
        <v>111</v>
      </c>
      <c r="C29" s="7" t="s">
        <v>23</v>
      </c>
      <c r="D29" s="7">
        <v>128895</v>
      </c>
      <c r="E29" s="7" t="s">
        <v>114</v>
      </c>
      <c r="F29" s="7" t="s">
        <v>115</v>
      </c>
      <c r="G29" s="7" t="s">
        <v>116</v>
      </c>
      <c r="H29" s="7"/>
      <c r="I29" s="7"/>
      <c r="J29" s="7"/>
      <c r="K29" s="13">
        <f t="shared" si="0"/>
        <v>1</v>
      </c>
    </row>
    <row r="30" spans="1:11" x14ac:dyDescent="0.2">
      <c r="A30" s="7">
        <v>21</v>
      </c>
      <c r="B30" s="7" t="s">
        <v>117</v>
      </c>
      <c r="C30" s="7"/>
      <c r="D30" s="7">
        <v>119380</v>
      </c>
      <c r="E30" s="7" t="s">
        <v>118</v>
      </c>
      <c r="F30" s="7" t="s">
        <v>119</v>
      </c>
      <c r="G30" s="7"/>
      <c r="H30" s="7"/>
      <c r="I30" s="7"/>
      <c r="J30" s="7"/>
      <c r="K30">
        <f t="shared" si="0"/>
        <v>0</v>
      </c>
    </row>
    <row r="31" spans="1:11" x14ac:dyDescent="0.2">
      <c r="A31" s="7">
        <v>22</v>
      </c>
      <c r="B31" s="7" t="s">
        <v>120</v>
      </c>
      <c r="C31" s="7"/>
      <c r="D31" s="7">
        <v>113017</v>
      </c>
      <c r="E31" s="7" t="s">
        <v>121</v>
      </c>
      <c r="F31" s="7" t="s">
        <v>122</v>
      </c>
      <c r="G31" s="7" t="s">
        <v>123</v>
      </c>
      <c r="H31" s="7" t="s">
        <v>124</v>
      </c>
      <c r="I31" s="7"/>
      <c r="J31" s="7"/>
      <c r="K31">
        <f t="shared" si="0"/>
        <v>0</v>
      </c>
    </row>
    <row r="32" spans="1:11" x14ac:dyDescent="0.2">
      <c r="A32" s="7">
        <v>23</v>
      </c>
      <c r="B32" s="7" t="s">
        <v>125</v>
      </c>
      <c r="C32" s="7"/>
      <c r="D32" s="7">
        <v>112706</v>
      </c>
      <c r="E32" s="7" t="s">
        <v>126</v>
      </c>
      <c r="F32" s="7" t="s">
        <v>127</v>
      </c>
      <c r="G32" s="7" t="s">
        <v>128</v>
      </c>
      <c r="H32" s="7" t="s">
        <v>129</v>
      </c>
      <c r="I32" s="7"/>
      <c r="J32" s="7"/>
      <c r="K32">
        <f t="shared" si="0"/>
        <v>0</v>
      </c>
    </row>
    <row r="33" spans="1:11" x14ac:dyDescent="0.2">
      <c r="A33" s="7">
        <v>24</v>
      </c>
      <c r="B33" s="7" t="s">
        <v>130</v>
      </c>
      <c r="C33" s="7"/>
      <c r="D33" s="7">
        <v>112538</v>
      </c>
      <c r="E33" s="7" t="s">
        <v>131</v>
      </c>
      <c r="F33" s="7" t="s">
        <v>132</v>
      </c>
      <c r="G33" s="7" t="s">
        <v>109</v>
      </c>
      <c r="H33" s="7" t="s">
        <v>133</v>
      </c>
      <c r="I33" s="7"/>
      <c r="J33" s="7"/>
      <c r="K33">
        <f t="shared" si="0"/>
        <v>0</v>
      </c>
    </row>
    <row r="34" spans="1:11" x14ac:dyDescent="0.2">
      <c r="A34" s="7">
        <v>25</v>
      </c>
      <c r="B34" s="7" t="s">
        <v>134</v>
      </c>
      <c r="C34" s="7"/>
      <c r="D34" s="7">
        <v>110191</v>
      </c>
      <c r="E34" s="7" t="s">
        <v>135</v>
      </c>
      <c r="F34" s="7" t="s">
        <v>136</v>
      </c>
      <c r="G34" s="7"/>
      <c r="H34" s="7"/>
      <c r="I34" s="7"/>
      <c r="J34" s="7"/>
      <c r="K34">
        <f t="shared" si="0"/>
        <v>0</v>
      </c>
    </row>
    <row r="35" spans="1:11" x14ac:dyDescent="0.2">
      <c r="A35" s="7">
        <v>26</v>
      </c>
      <c r="B35" s="7" t="s">
        <v>137</v>
      </c>
      <c r="C35" s="7"/>
      <c r="D35" s="7">
        <v>106736</v>
      </c>
      <c r="E35" s="7" t="s">
        <v>138</v>
      </c>
      <c r="F35" s="7" t="s">
        <v>139</v>
      </c>
      <c r="G35" s="7" t="s">
        <v>56</v>
      </c>
      <c r="H35" s="7" t="s">
        <v>118</v>
      </c>
      <c r="I35" s="7" t="s">
        <v>140</v>
      </c>
      <c r="J35" s="7" t="s">
        <v>141</v>
      </c>
      <c r="K35">
        <f t="shared" si="0"/>
        <v>0</v>
      </c>
    </row>
    <row r="36" spans="1:11" x14ac:dyDescent="0.2">
      <c r="A36" s="7">
        <v>27</v>
      </c>
      <c r="B36" s="7" t="s">
        <v>142</v>
      </c>
      <c r="C36" s="7"/>
      <c r="D36" s="7">
        <v>101710</v>
      </c>
      <c r="E36" s="7" t="s">
        <v>143</v>
      </c>
      <c r="F36" s="7" t="s">
        <v>144</v>
      </c>
      <c r="G36" s="7" t="s">
        <v>145</v>
      </c>
      <c r="H36" s="7" t="s">
        <v>146</v>
      </c>
      <c r="I36" s="7"/>
      <c r="J36" s="7"/>
      <c r="K36">
        <f t="shared" si="0"/>
        <v>0</v>
      </c>
    </row>
    <row r="37" spans="1:11" x14ac:dyDescent="0.2">
      <c r="A37" s="7">
        <v>28</v>
      </c>
      <c r="B37" s="7" t="s">
        <v>147</v>
      </c>
      <c r="C37" s="7"/>
      <c r="D37" s="7">
        <v>99944</v>
      </c>
      <c r="E37" s="7" t="s">
        <v>148</v>
      </c>
      <c r="F37" s="7" t="s">
        <v>149</v>
      </c>
      <c r="G37" s="7" t="s">
        <v>150</v>
      </c>
      <c r="H37" s="7" t="s">
        <v>151</v>
      </c>
      <c r="I37" s="7"/>
      <c r="J37" s="7"/>
      <c r="K37">
        <f t="shared" si="0"/>
        <v>0</v>
      </c>
    </row>
    <row r="38" spans="1:11" x14ac:dyDescent="0.2">
      <c r="A38" s="7">
        <v>29</v>
      </c>
      <c r="B38" s="7" t="s">
        <v>152</v>
      </c>
      <c r="C38" s="7"/>
      <c r="D38" s="7">
        <v>97001</v>
      </c>
      <c r="E38" s="7" t="s">
        <v>153</v>
      </c>
      <c r="F38" s="7" t="s">
        <v>154</v>
      </c>
      <c r="G38" s="7" t="s">
        <v>155</v>
      </c>
      <c r="H38" s="7" t="s">
        <v>156</v>
      </c>
      <c r="I38" s="7" t="s">
        <v>157</v>
      </c>
      <c r="J38" s="7"/>
      <c r="K38">
        <f t="shared" si="0"/>
        <v>0</v>
      </c>
    </row>
    <row r="39" spans="1:11" x14ac:dyDescent="0.2">
      <c r="A39" s="7">
        <v>30</v>
      </c>
      <c r="B39" s="7" t="s">
        <v>158</v>
      </c>
      <c r="C39" s="7"/>
      <c r="D39" s="7">
        <v>94960</v>
      </c>
      <c r="E39" s="7" t="s">
        <v>159</v>
      </c>
      <c r="F39" s="7" t="s">
        <v>160</v>
      </c>
      <c r="G39" s="7" t="s">
        <v>161</v>
      </c>
      <c r="H39" s="7" t="s">
        <v>162</v>
      </c>
      <c r="I39" s="7"/>
      <c r="J39" s="7"/>
      <c r="K39">
        <f t="shared" si="0"/>
        <v>0</v>
      </c>
    </row>
    <row r="40" spans="1:11" x14ac:dyDescent="0.2">
      <c r="A40" s="7">
        <v>31</v>
      </c>
      <c r="B40" s="7" t="s">
        <v>163</v>
      </c>
      <c r="C40" s="7"/>
      <c r="D40" s="7">
        <v>94884</v>
      </c>
      <c r="E40" s="7" t="s">
        <v>164</v>
      </c>
      <c r="F40" s="7" t="s">
        <v>165</v>
      </c>
      <c r="G40" s="7" t="s">
        <v>166</v>
      </c>
      <c r="H40" s="7" t="s">
        <v>167</v>
      </c>
      <c r="I40" s="7" t="s">
        <v>168</v>
      </c>
      <c r="J40" s="7"/>
      <c r="K40">
        <f t="shared" si="0"/>
        <v>0</v>
      </c>
    </row>
    <row r="41" spans="1:11" x14ac:dyDescent="0.2">
      <c r="A41" s="7">
        <v>32</v>
      </c>
      <c r="B41" s="7" t="s">
        <v>169</v>
      </c>
      <c r="C41" s="7"/>
      <c r="D41" s="7">
        <v>93523</v>
      </c>
      <c r="E41" s="7" t="s">
        <v>170</v>
      </c>
      <c r="F41" s="7" t="s">
        <v>171</v>
      </c>
      <c r="G41" s="7"/>
      <c r="H41" s="7"/>
      <c r="I41" s="7"/>
      <c r="J41" s="7"/>
      <c r="K41">
        <f t="shared" si="0"/>
        <v>0</v>
      </c>
    </row>
    <row r="42" spans="1:11" x14ac:dyDescent="0.2">
      <c r="A42" s="7">
        <v>33</v>
      </c>
      <c r="B42" s="7" t="s">
        <v>172</v>
      </c>
      <c r="C42" s="7"/>
      <c r="D42" s="7">
        <v>93325</v>
      </c>
      <c r="E42" s="7" t="s">
        <v>173</v>
      </c>
      <c r="F42" s="7" t="s">
        <v>174</v>
      </c>
      <c r="G42" s="7" t="s">
        <v>175</v>
      </c>
      <c r="H42" s="7" t="s">
        <v>176</v>
      </c>
      <c r="I42" s="7" t="s">
        <v>177</v>
      </c>
      <c r="J42" s="7" t="s">
        <v>178</v>
      </c>
      <c r="K42">
        <f t="shared" si="0"/>
        <v>0</v>
      </c>
    </row>
    <row r="43" spans="1:11" x14ac:dyDescent="0.2">
      <c r="A43" s="7">
        <v>34</v>
      </c>
      <c r="B43" s="7" t="s">
        <v>179</v>
      </c>
      <c r="C43" s="7"/>
      <c r="D43" s="7">
        <v>91167</v>
      </c>
      <c r="E43" s="7" t="s">
        <v>180</v>
      </c>
      <c r="F43" s="7" t="s">
        <v>181</v>
      </c>
      <c r="G43" s="7" t="s">
        <v>182</v>
      </c>
      <c r="H43" s="7" t="s">
        <v>183</v>
      </c>
      <c r="I43" s="7"/>
      <c r="J43" s="7"/>
      <c r="K43">
        <f t="shared" si="0"/>
        <v>0</v>
      </c>
    </row>
    <row r="44" spans="1:11" x14ac:dyDescent="0.2">
      <c r="A44" s="7">
        <v>35</v>
      </c>
      <c r="B44" s="7" t="s">
        <v>184</v>
      </c>
      <c r="C44" s="7" t="s">
        <v>23</v>
      </c>
      <c r="D44" s="7">
        <v>90505</v>
      </c>
      <c r="E44" s="7" t="s">
        <v>185</v>
      </c>
      <c r="F44" s="7"/>
      <c r="G44" s="7"/>
      <c r="H44" s="7"/>
      <c r="I44" s="7"/>
      <c r="J44" s="7"/>
      <c r="K44">
        <f t="shared" si="0"/>
        <v>0</v>
      </c>
    </row>
    <row r="45" spans="1:11" ht="13.05" hidden="1" x14ac:dyDescent="0.2">
      <c r="A45" s="7">
        <v>35</v>
      </c>
      <c r="B45" s="7" t="s">
        <v>184</v>
      </c>
      <c r="C45" s="7" t="s">
        <v>23</v>
      </c>
      <c r="D45" s="7">
        <v>90505</v>
      </c>
      <c r="E45" s="7" t="s">
        <v>186</v>
      </c>
      <c r="F45" s="7" t="s">
        <v>187</v>
      </c>
      <c r="G45" s="7" t="s">
        <v>188</v>
      </c>
      <c r="H45" s="7" t="s">
        <v>189</v>
      </c>
      <c r="I45" s="7" t="s">
        <v>190</v>
      </c>
      <c r="J45" s="7"/>
      <c r="K45" s="13">
        <f t="shared" si="0"/>
        <v>1</v>
      </c>
    </row>
    <row r="46" spans="1:11" x14ac:dyDescent="0.2">
      <c r="A46" s="7">
        <v>36</v>
      </c>
      <c r="B46" s="7" t="s">
        <v>191</v>
      </c>
      <c r="C46" s="7" t="s">
        <v>23</v>
      </c>
      <c r="D46" s="7">
        <v>90170</v>
      </c>
      <c r="E46" s="7" t="s">
        <v>192</v>
      </c>
      <c r="F46" s="7" t="s">
        <v>193</v>
      </c>
      <c r="G46" s="7" t="s">
        <v>194</v>
      </c>
      <c r="H46" s="7" t="s">
        <v>195</v>
      </c>
      <c r="I46" s="7" t="s">
        <v>196</v>
      </c>
      <c r="J46" s="7"/>
      <c r="K46">
        <f t="shared" si="0"/>
        <v>0</v>
      </c>
    </row>
    <row r="47" spans="1:11" ht="13.05" hidden="1" x14ac:dyDescent="0.2">
      <c r="A47" s="7">
        <v>36</v>
      </c>
      <c r="B47" s="7" t="s">
        <v>191</v>
      </c>
      <c r="C47" s="7" t="s">
        <v>23</v>
      </c>
      <c r="D47" s="7">
        <v>90170</v>
      </c>
      <c r="E47" s="7" t="s">
        <v>197</v>
      </c>
      <c r="F47" s="7" t="s">
        <v>198</v>
      </c>
      <c r="G47" s="7"/>
      <c r="H47" s="7"/>
      <c r="I47" s="7"/>
      <c r="J47" s="7"/>
      <c r="K47" s="13">
        <f t="shared" si="0"/>
        <v>1</v>
      </c>
    </row>
    <row r="48" spans="1:11" x14ac:dyDescent="0.2">
      <c r="A48" s="7">
        <v>37</v>
      </c>
      <c r="B48" s="7" t="s">
        <v>199</v>
      </c>
      <c r="C48" s="7"/>
      <c r="D48" s="7">
        <v>90110</v>
      </c>
      <c r="E48" s="7" t="s">
        <v>200</v>
      </c>
      <c r="F48" s="7" t="s">
        <v>201</v>
      </c>
      <c r="G48" s="7"/>
      <c r="H48" s="7"/>
      <c r="I48" s="7"/>
      <c r="J48" s="7"/>
      <c r="K48">
        <f t="shared" si="0"/>
        <v>0</v>
      </c>
    </row>
    <row r="49" spans="1:11" x14ac:dyDescent="0.2">
      <c r="A49" s="7">
        <v>38</v>
      </c>
      <c r="B49" s="7" t="s">
        <v>202</v>
      </c>
      <c r="C49" s="7"/>
      <c r="D49" s="7">
        <v>82260</v>
      </c>
      <c r="E49" s="7" t="s">
        <v>203</v>
      </c>
      <c r="F49" s="7" t="s">
        <v>204</v>
      </c>
      <c r="G49" s="7"/>
      <c r="H49" s="7"/>
      <c r="I49" s="7"/>
      <c r="J49" s="7"/>
      <c r="K49">
        <f t="shared" si="0"/>
        <v>0</v>
      </c>
    </row>
    <row r="50" spans="1:11" x14ac:dyDescent="0.2">
      <c r="A50" s="7">
        <v>39</v>
      </c>
      <c r="B50" s="7" t="s">
        <v>205</v>
      </c>
      <c r="C50" s="7"/>
      <c r="D50" s="7">
        <v>81292</v>
      </c>
      <c r="E50" s="7" t="s">
        <v>206</v>
      </c>
      <c r="F50" s="7" t="s">
        <v>207</v>
      </c>
      <c r="G50" s="7" t="s">
        <v>208</v>
      </c>
      <c r="H50" s="7"/>
      <c r="I50" s="7"/>
      <c r="J50" s="7"/>
      <c r="K50">
        <f t="shared" si="0"/>
        <v>0</v>
      </c>
    </row>
    <row r="51" spans="1:11" x14ac:dyDescent="0.2">
      <c r="A51" s="7">
        <v>40</v>
      </c>
      <c r="B51" s="7" t="s">
        <v>209</v>
      </c>
      <c r="C51" s="7"/>
      <c r="D51" s="7">
        <v>79266</v>
      </c>
      <c r="E51" s="7" t="s">
        <v>210</v>
      </c>
      <c r="F51" s="7" t="s">
        <v>211</v>
      </c>
      <c r="G51" s="7"/>
      <c r="H51" s="7"/>
      <c r="I51" s="7"/>
      <c r="J51" s="7"/>
      <c r="K51">
        <f t="shared" si="0"/>
        <v>0</v>
      </c>
    </row>
    <row r="52" spans="1:11" x14ac:dyDescent="0.2">
      <c r="A52" s="7">
        <v>41</v>
      </c>
      <c r="B52" s="7" t="s">
        <v>212</v>
      </c>
      <c r="C52" s="7"/>
      <c r="D52" s="7">
        <v>78964</v>
      </c>
      <c r="E52" s="7" t="s">
        <v>213</v>
      </c>
      <c r="F52" s="7" t="s">
        <v>214</v>
      </c>
      <c r="G52" s="7" t="s">
        <v>215</v>
      </c>
      <c r="H52" s="7"/>
      <c r="I52" s="7"/>
      <c r="J52" s="7"/>
      <c r="K52">
        <f t="shared" si="0"/>
        <v>0</v>
      </c>
    </row>
    <row r="53" spans="1:11" x14ac:dyDescent="0.2">
      <c r="A53" s="7">
        <v>42</v>
      </c>
      <c r="B53" s="7" t="s">
        <v>216</v>
      </c>
      <c r="C53" s="7"/>
      <c r="D53" s="7">
        <v>78327</v>
      </c>
      <c r="E53" s="7" t="s">
        <v>217</v>
      </c>
      <c r="F53" s="7" t="s">
        <v>218</v>
      </c>
      <c r="G53" s="7"/>
      <c r="H53" s="7"/>
      <c r="I53" s="7"/>
      <c r="J53" s="7"/>
      <c r="K53">
        <f t="shared" si="0"/>
        <v>0</v>
      </c>
    </row>
    <row r="54" spans="1:11" x14ac:dyDescent="0.2">
      <c r="A54" s="7">
        <v>43</v>
      </c>
      <c r="B54" s="7" t="s">
        <v>219</v>
      </c>
      <c r="C54" s="7"/>
      <c r="D54" s="7">
        <v>77593</v>
      </c>
      <c r="E54" s="7" t="s">
        <v>220</v>
      </c>
      <c r="F54" s="7" t="s">
        <v>221</v>
      </c>
      <c r="G54" s="7" t="s">
        <v>222</v>
      </c>
      <c r="H54" s="7"/>
      <c r="I54" s="7"/>
      <c r="J54" s="7"/>
      <c r="K54">
        <f t="shared" si="0"/>
        <v>0</v>
      </c>
    </row>
    <row r="55" spans="1:11" x14ac:dyDescent="0.2">
      <c r="A55" s="7">
        <v>44</v>
      </c>
      <c r="B55" s="7" t="s">
        <v>223</v>
      </c>
      <c r="C55" s="7" t="s">
        <v>23</v>
      </c>
      <c r="D55" s="7">
        <v>77374</v>
      </c>
      <c r="E55" s="7" t="s">
        <v>224</v>
      </c>
      <c r="F55" s="7" t="s">
        <v>225</v>
      </c>
      <c r="G55" s="7" t="s">
        <v>226</v>
      </c>
      <c r="H55" s="7" t="s">
        <v>227</v>
      </c>
      <c r="I55" s="7"/>
      <c r="J55" s="7"/>
      <c r="K55">
        <f t="shared" si="0"/>
        <v>0</v>
      </c>
    </row>
    <row r="56" spans="1:11" ht="13.05" hidden="1" x14ac:dyDescent="0.2">
      <c r="A56" s="7">
        <v>44</v>
      </c>
      <c r="B56" s="7" t="s">
        <v>223</v>
      </c>
      <c r="C56" s="7" t="s">
        <v>23</v>
      </c>
      <c r="D56" s="7">
        <v>77374</v>
      </c>
      <c r="E56" s="7" t="s">
        <v>228</v>
      </c>
      <c r="F56" s="7" t="s">
        <v>229</v>
      </c>
      <c r="G56" s="7" t="s">
        <v>230</v>
      </c>
      <c r="H56" s="7"/>
      <c r="I56" s="7"/>
      <c r="J56" s="7"/>
      <c r="K56" s="13">
        <f t="shared" si="0"/>
        <v>1</v>
      </c>
    </row>
    <row r="57" spans="1:11" x14ac:dyDescent="0.2">
      <c r="A57" s="7">
        <v>45</v>
      </c>
      <c r="B57" s="7" t="s">
        <v>231</v>
      </c>
      <c r="C57" s="7"/>
      <c r="D57" s="7">
        <v>75448</v>
      </c>
      <c r="E57" s="7" t="s">
        <v>232</v>
      </c>
      <c r="F57" s="7" t="s">
        <v>233</v>
      </c>
      <c r="G57" s="7" t="s">
        <v>234</v>
      </c>
      <c r="H57" s="7"/>
      <c r="I57" s="7"/>
      <c r="J57" s="7"/>
      <c r="K57">
        <f t="shared" si="0"/>
        <v>0</v>
      </c>
    </row>
    <row r="58" spans="1:11" x14ac:dyDescent="0.2">
      <c r="A58" s="7">
        <v>46</v>
      </c>
      <c r="B58" s="7" t="s">
        <v>235</v>
      </c>
      <c r="C58" s="7" t="s">
        <v>23</v>
      </c>
      <c r="D58" s="7">
        <v>75206</v>
      </c>
      <c r="E58" s="7" t="s">
        <v>236</v>
      </c>
      <c r="F58" s="7" t="s">
        <v>237</v>
      </c>
      <c r="G58" s="7" t="s">
        <v>238</v>
      </c>
      <c r="H58" s="7" t="s">
        <v>239</v>
      </c>
      <c r="I58" s="7" t="s">
        <v>240</v>
      </c>
      <c r="J58" s="7"/>
      <c r="K58">
        <f t="shared" si="0"/>
        <v>0</v>
      </c>
    </row>
    <row r="59" spans="1:11" ht="13.05" hidden="1" x14ac:dyDescent="0.2">
      <c r="A59" s="7">
        <v>46</v>
      </c>
      <c r="B59" s="7" t="s">
        <v>235</v>
      </c>
      <c r="C59" s="7" t="s">
        <v>23</v>
      </c>
      <c r="D59" s="7">
        <v>75206</v>
      </c>
      <c r="E59" s="7" t="s">
        <v>241</v>
      </c>
      <c r="F59" s="7" t="s">
        <v>242</v>
      </c>
      <c r="G59" s="7" t="s">
        <v>243</v>
      </c>
      <c r="H59" s="7" t="s">
        <v>244</v>
      </c>
      <c r="I59" s="7"/>
      <c r="J59" s="7"/>
      <c r="K59" s="13">
        <f t="shared" si="0"/>
        <v>1</v>
      </c>
    </row>
    <row r="60" spans="1:11" x14ac:dyDescent="0.2">
      <c r="A60" s="7">
        <v>47</v>
      </c>
      <c r="B60" s="7" t="s">
        <v>245</v>
      </c>
      <c r="C60" s="7"/>
      <c r="D60" s="7">
        <v>74460</v>
      </c>
      <c r="E60" s="7" t="s">
        <v>246</v>
      </c>
      <c r="F60" s="7"/>
      <c r="G60" s="7"/>
      <c r="H60" s="7"/>
      <c r="I60" s="7"/>
      <c r="J60" s="7"/>
      <c r="K60">
        <f t="shared" si="0"/>
        <v>0</v>
      </c>
    </row>
    <row r="61" spans="1:11" x14ac:dyDescent="0.2">
      <c r="A61" s="7">
        <v>48</v>
      </c>
      <c r="B61" s="7" t="s">
        <v>247</v>
      </c>
      <c r="C61" s="7"/>
      <c r="D61" s="7">
        <v>74017</v>
      </c>
      <c r="E61" s="7" t="s">
        <v>248</v>
      </c>
      <c r="F61" s="7" t="s">
        <v>249</v>
      </c>
      <c r="G61" s="7" t="s">
        <v>250</v>
      </c>
      <c r="H61" s="7" t="s">
        <v>251</v>
      </c>
      <c r="I61" s="7"/>
      <c r="J61" s="7"/>
      <c r="K61">
        <f t="shared" si="0"/>
        <v>0</v>
      </c>
    </row>
    <row r="62" spans="1:11" x14ac:dyDescent="0.2">
      <c r="A62" s="7">
        <v>49</v>
      </c>
      <c r="B62" s="7" t="s">
        <v>252</v>
      </c>
      <c r="C62" s="7"/>
      <c r="D62" s="7">
        <v>73837</v>
      </c>
      <c r="E62" s="7" t="s">
        <v>98</v>
      </c>
      <c r="F62" s="7" t="s">
        <v>253</v>
      </c>
      <c r="G62" s="7"/>
      <c r="H62" s="7"/>
      <c r="I62" s="7"/>
      <c r="J62" s="7"/>
      <c r="K62">
        <f t="shared" si="0"/>
        <v>0</v>
      </c>
    </row>
    <row r="63" spans="1:11" x14ac:dyDescent="0.2">
      <c r="A63" s="7">
        <v>50</v>
      </c>
      <c r="B63" s="7" t="s">
        <v>254</v>
      </c>
      <c r="C63" s="7"/>
      <c r="D63" s="7">
        <v>73796</v>
      </c>
      <c r="E63" s="7" t="s">
        <v>255</v>
      </c>
      <c r="F63" s="7" t="s">
        <v>256</v>
      </c>
      <c r="G63" s="7" t="s">
        <v>257</v>
      </c>
      <c r="H63" s="7" t="s">
        <v>258</v>
      </c>
      <c r="I63" s="7"/>
      <c r="J63" s="7"/>
      <c r="K63">
        <f t="shared" si="0"/>
        <v>0</v>
      </c>
    </row>
    <row r="64" spans="1:11" x14ac:dyDescent="0.2">
      <c r="A64" s="7">
        <v>51</v>
      </c>
      <c r="B64" s="7" t="s">
        <v>259</v>
      </c>
      <c r="C64" s="7"/>
      <c r="D64" s="7">
        <v>72883</v>
      </c>
      <c r="E64" s="7" t="s">
        <v>260</v>
      </c>
      <c r="F64" s="7"/>
      <c r="G64" s="7"/>
      <c r="H64" s="7"/>
      <c r="I64" s="7"/>
      <c r="J64" s="7"/>
      <c r="K64">
        <f t="shared" si="0"/>
        <v>0</v>
      </c>
    </row>
    <row r="65" spans="1:11" x14ac:dyDescent="0.2">
      <c r="A65" s="7">
        <v>52</v>
      </c>
      <c r="B65" s="7" t="s">
        <v>261</v>
      </c>
      <c r="C65" s="7"/>
      <c r="D65" s="7">
        <v>72755</v>
      </c>
      <c r="E65" s="7" t="s">
        <v>262</v>
      </c>
      <c r="F65" s="7" t="s">
        <v>263</v>
      </c>
      <c r="G65" s="7"/>
      <c r="H65" s="7"/>
      <c r="I65" s="7"/>
      <c r="J65" s="7"/>
      <c r="K65">
        <f t="shared" si="0"/>
        <v>0</v>
      </c>
    </row>
    <row r="66" spans="1:11" x14ac:dyDescent="0.2">
      <c r="A66" s="7">
        <v>53</v>
      </c>
      <c r="B66" s="7" t="s">
        <v>264</v>
      </c>
      <c r="C66" s="7"/>
      <c r="D66" s="7">
        <v>71663</v>
      </c>
      <c r="E66" s="7" t="s">
        <v>265</v>
      </c>
      <c r="F66" s="7" t="s">
        <v>266</v>
      </c>
      <c r="G66" s="7" t="s">
        <v>267</v>
      </c>
      <c r="H66" s="7" t="s">
        <v>268</v>
      </c>
      <c r="I66" s="7"/>
      <c r="J66" s="7"/>
      <c r="K66">
        <f t="shared" si="0"/>
        <v>0</v>
      </c>
    </row>
    <row r="67" spans="1:11" x14ac:dyDescent="0.2">
      <c r="A67" s="7">
        <v>54</v>
      </c>
      <c r="B67" s="7" t="s">
        <v>269</v>
      </c>
      <c r="C67" s="7"/>
      <c r="D67" s="7">
        <v>70223</v>
      </c>
      <c r="E67" s="7" t="s">
        <v>270</v>
      </c>
      <c r="F67" s="7" t="s">
        <v>271</v>
      </c>
      <c r="G67" s="7" t="s">
        <v>272</v>
      </c>
      <c r="H67" s="7" t="s">
        <v>273</v>
      </c>
      <c r="I67" s="7"/>
      <c r="J67" s="7"/>
      <c r="K67">
        <f t="shared" si="0"/>
        <v>0</v>
      </c>
    </row>
    <row r="68" spans="1:11" x14ac:dyDescent="0.2">
      <c r="A68" s="7">
        <v>55</v>
      </c>
      <c r="B68" s="7" t="s">
        <v>274</v>
      </c>
      <c r="C68" s="7"/>
      <c r="D68" s="7">
        <v>69830</v>
      </c>
      <c r="E68" s="7" t="s">
        <v>275</v>
      </c>
      <c r="F68" s="7" t="s">
        <v>276</v>
      </c>
      <c r="G68" s="7"/>
      <c r="H68" s="7"/>
      <c r="I68" s="7"/>
      <c r="J68" s="7"/>
      <c r="K68">
        <f t="shared" si="0"/>
        <v>0</v>
      </c>
    </row>
    <row r="69" spans="1:11" x14ac:dyDescent="0.2">
      <c r="A69" s="7">
        <v>56</v>
      </c>
      <c r="B69" s="7" t="s">
        <v>277</v>
      </c>
      <c r="C69" s="7"/>
      <c r="D69" s="7">
        <v>68672</v>
      </c>
      <c r="E69" s="7" t="s">
        <v>278</v>
      </c>
      <c r="F69" s="7" t="s">
        <v>279</v>
      </c>
      <c r="G69" s="7" t="s">
        <v>280</v>
      </c>
      <c r="H69" s="7" t="s">
        <v>281</v>
      </c>
      <c r="I69" s="7" t="s">
        <v>282</v>
      </c>
      <c r="J69" s="7" t="s">
        <v>283</v>
      </c>
      <c r="K69">
        <f t="shared" si="0"/>
        <v>0</v>
      </c>
    </row>
    <row r="70" spans="1:11" x14ac:dyDescent="0.2">
      <c r="A70" s="7">
        <v>57</v>
      </c>
      <c r="B70" s="7" t="s">
        <v>284</v>
      </c>
      <c r="C70" s="7"/>
      <c r="D70" s="7">
        <v>66930</v>
      </c>
      <c r="E70" s="7" t="s">
        <v>285</v>
      </c>
      <c r="F70" s="7" t="s">
        <v>286</v>
      </c>
      <c r="G70" s="7" t="s">
        <v>287</v>
      </c>
      <c r="H70" s="7" t="s">
        <v>288</v>
      </c>
      <c r="I70" s="7"/>
      <c r="J70" s="7"/>
      <c r="K70">
        <f t="shared" si="0"/>
        <v>0</v>
      </c>
    </row>
    <row r="71" spans="1:11" x14ac:dyDescent="0.2">
      <c r="A71" s="7">
        <v>58</v>
      </c>
      <c r="B71" s="7" t="s">
        <v>289</v>
      </c>
      <c r="C71" s="7"/>
      <c r="D71" s="7">
        <v>66721</v>
      </c>
      <c r="E71" s="7" t="s">
        <v>290</v>
      </c>
      <c r="F71" s="7" t="s">
        <v>291</v>
      </c>
      <c r="G71" s="7"/>
      <c r="H71" s="7"/>
      <c r="I71" s="7"/>
      <c r="J71" s="7"/>
      <c r="K71">
        <f t="shared" si="0"/>
        <v>0</v>
      </c>
    </row>
    <row r="72" spans="1:11" x14ac:dyDescent="0.2">
      <c r="A72" s="7">
        <v>59</v>
      </c>
      <c r="B72" s="7" t="s">
        <v>292</v>
      </c>
      <c r="C72" s="7"/>
      <c r="D72" s="7">
        <v>65715</v>
      </c>
      <c r="E72" s="7" t="s">
        <v>293</v>
      </c>
      <c r="F72" s="7" t="s">
        <v>294</v>
      </c>
      <c r="G72" s="7" t="s">
        <v>295</v>
      </c>
      <c r="H72" s="7"/>
      <c r="I72" s="7"/>
      <c r="J72" s="7"/>
      <c r="K72">
        <f t="shared" ref="K72:K135" si="1">IF(A71=A72,1,0)</f>
        <v>0</v>
      </c>
    </row>
    <row r="73" spans="1:11" x14ac:dyDescent="0.2">
      <c r="A73" s="7">
        <v>60</v>
      </c>
      <c r="B73" s="7" t="s">
        <v>296</v>
      </c>
      <c r="C73" s="7" t="s">
        <v>23</v>
      </c>
      <c r="D73" s="7">
        <v>63205</v>
      </c>
      <c r="E73" s="7" t="s">
        <v>297</v>
      </c>
      <c r="F73" s="7" t="s">
        <v>298</v>
      </c>
      <c r="G73" s="7" t="s">
        <v>299</v>
      </c>
      <c r="H73" s="7" t="s">
        <v>300</v>
      </c>
      <c r="I73" s="7" t="s">
        <v>301</v>
      </c>
      <c r="J73" s="7"/>
      <c r="K73">
        <f t="shared" si="1"/>
        <v>0</v>
      </c>
    </row>
    <row r="74" spans="1:11" ht="13.05" hidden="1" x14ac:dyDescent="0.2">
      <c r="A74" s="7">
        <v>60</v>
      </c>
      <c r="B74" s="7" t="s">
        <v>296</v>
      </c>
      <c r="C74" s="7" t="s">
        <v>23</v>
      </c>
      <c r="D74" s="7">
        <v>63205</v>
      </c>
      <c r="E74" s="7" t="s">
        <v>302</v>
      </c>
      <c r="F74" s="7" t="s">
        <v>303</v>
      </c>
      <c r="G74" s="7" t="s">
        <v>304</v>
      </c>
      <c r="H74" s="7" t="s">
        <v>305</v>
      </c>
      <c r="I74" s="7" t="s">
        <v>306</v>
      </c>
      <c r="J74" s="7"/>
      <c r="K74" s="13">
        <f t="shared" si="1"/>
        <v>1</v>
      </c>
    </row>
    <row r="75" spans="1:11" ht="13.05" hidden="1" x14ac:dyDescent="0.2">
      <c r="A75" s="7">
        <v>60</v>
      </c>
      <c r="B75" s="7" t="s">
        <v>296</v>
      </c>
      <c r="C75" s="7" t="s">
        <v>23</v>
      </c>
      <c r="D75" s="7">
        <v>63205</v>
      </c>
      <c r="E75" s="7" t="s">
        <v>307</v>
      </c>
      <c r="F75" s="7" t="s">
        <v>308</v>
      </c>
      <c r="G75" s="7"/>
      <c r="H75" s="7"/>
      <c r="I75" s="7"/>
      <c r="J75" s="7"/>
      <c r="K75" s="13">
        <f t="shared" si="1"/>
        <v>1</v>
      </c>
    </row>
    <row r="76" spans="1:11" x14ac:dyDescent="0.2">
      <c r="A76" s="7">
        <v>61</v>
      </c>
      <c r="B76" s="7" t="s">
        <v>309</v>
      </c>
      <c r="C76" s="7"/>
      <c r="D76" s="7">
        <v>62499</v>
      </c>
      <c r="E76" s="7" t="s">
        <v>310</v>
      </c>
      <c r="F76" s="7"/>
      <c r="G76" s="7"/>
      <c r="H76" s="7"/>
      <c r="I76" s="7"/>
      <c r="J76" s="7"/>
      <c r="K76">
        <f t="shared" si="1"/>
        <v>0</v>
      </c>
    </row>
    <row r="77" spans="1:11" x14ac:dyDescent="0.2">
      <c r="A77" s="7">
        <v>62</v>
      </c>
      <c r="B77" s="7" t="s">
        <v>311</v>
      </c>
      <c r="C77" s="7"/>
      <c r="D77" s="7">
        <v>60122</v>
      </c>
      <c r="E77" s="7" t="s">
        <v>312</v>
      </c>
      <c r="F77" s="7" t="s">
        <v>313</v>
      </c>
      <c r="G77" s="7" t="s">
        <v>314</v>
      </c>
      <c r="H77" s="7"/>
      <c r="I77" s="7"/>
      <c r="J77" s="7"/>
      <c r="K77">
        <f t="shared" si="1"/>
        <v>0</v>
      </c>
    </row>
    <row r="78" spans="1:11" x14ac:dyDescent="0.2">
      <c r="A78" s="7">
        <v>63</v>
      </c>
      <c r="B78" s="7" t="s">
        <v>315</v>
      </c>
      <c r="C78" s="7"/>
      <c r="D78" s="7">
        <v>59901</v>
      </c>
      <c r="E78" s="7" t="s">
        <v>316</v>
      </c>
      <c r="F78" s="7" t="s">
        <v>317</v>
      </c>
      <c r="G78" s="7" t="s">
        <v>318</v>
      </c>
      <c r="H78" s="7" t="s">
        <v>319</v>
      </c>
      <c r="I78" s="7" t="s">
        <v>320</v>
      </c>
      <c r="J78" s="7"/>
      <c r="K78">
        <f t="shared" si="1"/>
        <v>0</v>
      </c>
    </row>
    <row r="79" spans="1:11" x14ac:dyDescent="0.2">
      <c r="A79" s="7">
        <v>64</v>
      </c>
      <c r="B79" s="7" t="s">
        <v>321</v>
      </c>
      <c r="C79" s="7"/>
      <c r="D79" s="7">
        <v>59232</v>
      </c>
      <c r="E79" s="7" t="s">
        <v>322</v>
      </c>
      <c r="F79" s="7" t="s">
        <v>323</v>
      </c>
      <c r="G79" s="7"/>
      <c r="H79" s="7"/>
      <c r="I79" s="7"/>
      <c r="J79" s="7"/>
      <c r="K79">
        <f t="shared" si="1"/>
        <v>0</v>
      </c>
    </row>
    <row r="80" spans="1:11" x14ac:dyDescent="0.2">
      <c r="A80" s="7">
        <v>65</v>
      </c>
      <c r="B80" s="7" t="s">
        <v>324</v>
      </c>
      <c r="C80" s="7" t="s">
        <v>23</v>
      </c>
      <c r="D80" s="7">
        <v>59005</v>
      </c>
      <c r="E80" s="7" t="s">
        <v>325</v>
      </c>
      <c r="F80" s="7" t="s">
        <v>326</v>
      </c>
      <c r="G80" s="7" t="s">
        <v>327</v>
      </c>
      <c r="H80" s="7" t="s">
        <v>328</v>
      </c>
      <c r="I80" s="7"/>
      <c r="J80" s="7"/>
      <c r="K80">
        <f t="shared" si="1"/>
        <v>0</v>
      </c>
    </row>
    <row r="81" spans="1:11" ht="13.05" hidden="1" x14ac:dyDescent="0.2">
      <c r="A81" s="7">
        <v>65</v>
      </c>
      <c r="B81" s="7" t="s">
        <v>324</v>
      </c>
      <c r="C81" s="7" t="s">
        <v>23</v>
      </c>
      <c r="D81" s="7">
        <v>59005</v>
      </c>
      <c r="E81" s="7" t="s">
        <v>329</v>
      </c>
      <c r="F81" s="7"/>
      <c r="G81" s="7"/>
      <c r="H81" s="7"/>
      <c r="I81" s="7"/>
      <c r="J81" s="7"/>
      <c r="K81" s="13">
        <f t="shared" si="1"/>
        <v>1</v>
      </c>
    </row>
    <row r="82" spans="1:11" x14ac:dyDescent="0.2">
      <c r="A82" s="7">
        <v>66</v>
      </c>
      <c r="B82" s="7" t="s">
        <v>330</v>
      </c>
      <c r="C82" s="7"/>
      <c r="D82" s="7">
        <v>58836</v>
      </c>
      <c r="E82" s="7" t="s">
        <v>331</v>
      </c>
      <c r="F82" s="7" t="s">
        <v>332</v>
      </c>
      <c r="G82" s="7"/>
      <c r="H82" s="7"/>
      <c r="I82" s="7"/>
      <c r="J82" s="7"/>
      <c r="K82">
        <f t="shared" si="1"/>
        <v>0</v>
      </c>
    </row>
    <row r="83" spans="1:11" x14ac:dyDescent="0.2">
      <c r="A83" s="7">
        <v>67</v>
      </c>
      <c r="B83" s="7" t="s">
        <v>333</v>
      </c>
      <c r="C83" s="7"/>
      <c r="D83" s="7">
        <v>58799</v>
      </c>
      <c r="E83" s="7" t="s">
        <v>334</v>
      </c>
      <c r="F83" s="7" t="s">
        <v>335</v>
      </c>
      <c r="G83" s="7" t="s">
        <v>336</v>
      </c>
      <c r="H83" s="7" t="s">
        <v>337</v>
      </c>
      <c r="I83" s="7"/>
      <c r="J83" s="7"/>
      <c r="K83">
        <f t="shared" si="1"/>
        <v>0</v>
      </c>
    </row>
    <row r="84" spans="1:11" x14ac:dyDescent="0.2">
      <c r="A84" s="7">
        <v>68</v>
      </c>
      <c r="B84" s="7" t="s">
        <v>338</v>
      </c>
      <c r="C84" s="7"/>
      <c r="D84" s="7">
        <v>58140</v>
      </c>
      <c r="E84" s="7" t="s">
        <v>339</v>
      </c>
      <c r="F84" s="7"/>
      <c r="G84" s="7"/>
      <c r="H84" s="7"/>
      <c r="I84" s="7"/>
      <c r="J84" s="7"/>
      <c r="K84">
        <f t="shared" si="1"/>
        <v>0</v>
      </c>
    </row>
    <row r="85" spans="1:11" x14ac:dyDescent="0.2">
      <c r="A85" s="7">
        <v>69</v>
      </c>
      <c r="B85" s="7" t="s">
        <v>340</v>
      </c>
      <c r="C85" s="7"/>
      <c r="D85" s="7">
        <v>57519</v>
      </c>
      <c r="E85" s="7" t="s">
        <v>341</v>
      </c>
      <c r="F85" s="7" t="s">
        <v>342</v>
      </c>
      <c r="G85" s="7" t="s">
        <v>343</v>
      </c>
      <c r="H85" s="7"/>
      <c r="I85" s="7"/>
      <c r="J85" s="7"/>
      <c r="K85">
        <f t="shared" si="1"/>
        <v>0</v>
      </c>
    </row>
    <row r="86" spans="1:11" x14ac:dyDescent="0.2">
      <c r="A86" s="7">
        <v>70</v>
      </c>
      <c r="B86" s="7" t="s">
        <v>344</v>
      </c>
      <c r="C86" s="7" t="s">
        <v>23</v>
      </c>
      <c r="D86" s="7">
        <v>56987</v>
      </c>
      <c r="E86" s="7" t="s">
        <v>345</v>
      </c>
      <c r="F86" s="7"/>
      <c r="G86" s="7"/>
      <c r="H86" s="7"/>
      <c r="I86" s="7"/>
      <c r="J86" s="7"/>
      <c r="K86">
        <f t="shared" si="1"/>
        <v>0</v>
      </c>
    </row>
    <row r="87" spans="1:11" ht="13.05" hidden="1" x14ac:dyDescent="0.2">
      <c r="A87" s="7">
        <v>70</v>
      </c>
      <c r="B87" s="7" t="s">
        <v>344</v>
      </c>
      <c r="C87" s="7" t="s">
        <v>23</v>
      </c>
      <c r="D87" s="7">
        <v>56987</v>
      </c>
      <c r="E87" s="7" t="s">
        <v>346</v>
      </c>
      <c r="F87" s="7" t="s">
        <v>347</v>
      </c>
      <c r="G87" s="7" t="s">
        <v>348</v>
      </c>
      <c r="H87" s="7" t="s">
        <v>349</v>
      </c>
      <c r="I87" s="7" t="s">
        <v>350</v>
      </c>
      <c r="J87" s="7"/>
      <c r="K87" s="13">
        <f t="shared" si="1"/>
        <v>1</v>
      </c>
    </row>
    <row r="88" spans="1:11" x14ac:dyDescent="0.2">
      <c r="A88" s="7">
        <v>71</v>
      </c>
      <c r="B88" s="7" t="s">
        <v>351</v>
      </c>
      <c r="C88" s="7"/>
      <c r="D88" s="7">
        <v>55515</v>
      </c>
      <c r="E88" s="7" t="s">
        <v>352</v>
      </c>
      <c r="F88" s="7" t="s">
        <v>353</v>
      </c>
      <c r="G88" s="7" t="s">
        <v>354</v>
      </c>
      <c r="H88" s="7"/>
      <c r="I88" s="7"/>
      <c r="J88" s="7"/>
      <c r="K88">
        <f t="shared" si="1"/>
        <v>0</v>
      </c>
    </row>
    <row r="89" spans="1:11" x14ac:dyDescent="0.2">
      <c r="A89" s="7">
        <v>72</v>
      </c>
      <c r="B89" s="7" t="s">
        <v>355</v>
      </c>
      <c r="C89" s="7"/>
      <c r="D89" s="7">
        <v>54983</v>
      </c>
      <c r="E89" s="7" t="s">
        <v>356</v>
      </c>
      <c r="F89" s="7" t="s">
        <v>357</v>
      </c>
      <c r="G89" s="7" t="s">
        <v>358</v>
      </c>
      <c r="H89" s="7" t="s">
        <v>359</v>
      </c>
      <c r="I89" s="7" t="s">
        <v>360</v>
      </c>
      <c r="J89" s="7"/>
      <c r="K89">
        <f t="shared" si="1"/>
        <v>0</v>
      </c>
    </row>
    <row r="90" spans="1:11" x14ac:dyDescent="0.2">
      <c r="A90" s="7">
        <v>73</v>
      </c>
      <c r="B90" s="7" t="s">
        <v>361</v>
      </c>
      <c r="C90" s="7"/>
      <c r="D90" s="7">
        <v>53154</v>
      </c>
      <c r="E90" s="7" t="s">
        <v>362</v>
      </c>
      <c r="F90" s="7" t="s">
        <v>265</v>
      </c>
      <c r="G90" s="7" t="s">
        <v>363</v>
      </c>
      <c r="H90" s="7" t="s">
        <v>364</v>
      </c>
      <c r="I90" s="7"/>
      <c r="J90" s="7"/>
      <c r="K90">
        <f t="shared" si="1"/>
        <v>0</v>
      </c>
    </row>
    <row r="91" spans="1:11" x14ac:dyDescent="0.2">
      <c r="A91" s="7">
        <v>74</v>
      </c>
      <c r="B91" s="7" t="s">
        <v>365</v>
      </c>
      <c r="C91" s="7"/>
      <c r="D91" s="7">
        <v>52376</v>
      </c>
      <c r="E91" s="7" t="s">
        <v>366</v>
      </c>
      <c r="F91" s="7"/>
      <c r="G91" s="7"/>
      <c r="H91" s="7"/>
      <c r="I91" s="7"/>
      <c r="J91" s="7"/>
      <c r="K91">
        <f t="shared" si="1"/>
        <v>0</v>
      </c>
    </row>
    <row r="92" spans="1:11" x14ac:dyDescent="0.2">
      <c r="A92" s="7">
        <v>75</v>
      </c>
      <c r="B92" s="7" t="s">
        <v>367</v>
      </c>
      <c r="C92" s="7"/>
      <c r="D92" s="7">
        <v>52358</v>
      </c>
      <c r="E92" s="7" t="s">
        <v>368</v>
      </c>
      <c r="F92" s="7"/>
      <c r="G92" s="7"/>
      <c r="H92" s="7"/>
      <c r="I92" s="7"/>
      <c r="J92" s="7"/>
      <c r="K92">
        <f t="shared" si="1"/>
        <v>0</v>
      </c>
    </row>
    <row r="93" spans="1:11" x14ac:dyDescent="0.2">
      <c r="A93" s="7">
        <v>76</v>
      </c>
      <c r="B93" s="7" t="s">
        <v>369</v>
      </c>
      <c r="C93" s="7"/>
      <c r="D93" s="7">
        <v>52235</v>
      </c>
      <c r="E93" s="7" t="s">
        <v>370</v>
      </c>
      <c r="F93" s="7" t="s">
        <v>371</v>
      </c>
      <c r="G93" s="7" t="s">
        <v>372</v>
      </c>
      <c r="H93" s="7" t="s">
        <v>373</v>
      </c>
      <c r="I93" s="7"/>
      <c r="J93" s="7"/>
      <c r="K93">
        <f t="shared" si="1"/>
        <v>0</v>
      </c>
    </row>
    <row r="94" spans="1:11" x14ac:dyDescent="0.2">
      <c r="A94" s="7">
        <v>77</v>
      </c>
      <c r="B94" s="7" t="s">
        <v>374</v>
      </c>
      <c r="C94" s="7"/>
      <c r="D94" s="7">
        <v>51677</v>
      </c>
      <c r="E94" s="7" t="s">
        <v>375</v>
      </c>
      <c r="F94" s="7" t="s">
        <v>376</v>
      </c>
      <c r="G94" s="7" t="s">
        <v>377</v>
      </c>
      <c r="H94" s="7"/>
      <c r="I94" s="7"/>
      <c r="J94" s="7"/>
      <c r="K94">
        <f t="shared" si="1"/>
        <v>0</v>
      </c>
    </row>
    <row r="95" spans="1:11" x14ac:dyDescent="0.2">
      <c r="A95" s="7">
        <v>78</v>
      </c>
      <c r="B95" s="7" t="s">
        <v>378</v>
      </c>
      <c r="C95" s="7"/>
      <c r="D95" s="7">
        <v>51420</v>
      </c>
      <c r="E95" s="7" t="s">
        <v>379</v>
      </c>
      <c r="F95" s="7" t="s">
        <v>380</v>
      </c>
      <c r="G95" s="7" t="s">
        <v>381</v>
      </c>
      <c r="H95" s="7"/>
      <c r="I95" s="7"/>
      <c r="J95" s="7"/>
      <c r="K95">
        <f t="shared" si="1"/>
        <v>0</v>
      </c>
    </row>
    <row r="96" spans="1:11" x14ac:dyDescent="0.2">
      <c r="A96" s="7">
        <v>79</v>
      </c>
      <c r="B96" s="7" t="s">
        <v>382</v>
      </c>
      <c r="C96" s="7"/>
      <c r="D96" s="7">
        <v>51340</v>
      </c>
      <c r="E96" s="7" t="s">
        <v>383</v>
      </c>
      <c r="F96" s="7" t="s">
        <v>384</v>
      </c>
      <c r="G96" s="7" t="s">
        <v>385</v>
      </c>
      <c r="H96" s="7" t="s">
        <v>386</v>
      </c>
      <c r="I96" s="7" t="s">
        <v>387</v>
      </c>
      <c r="J96" s="7"/>
      <c r="K96">
        <f t="shared" si="1"/>
        <v>0</v>
      </c>
    </row>
    <row r="97" spans="1:11" x14ac:dyDescent="0.2">
      <c r="A97" s="7">
        <v>80</v>
      </c>
      <c r="B97" s="7" t="s">
        <v>388</v>
      </c>
      <c r="C97" s="7"/>
      <c r="D97" s="7">
        <v>50716</v>
      </c>
      <c r="E97" s="7" t="s">
        <v>389</v>
      </c>
      <c r="F97" s="7" t="s">
        <v>390</v>
      </c>
      <c r="G97" s="7" t="s">
        <v>391</v>
      </c>
      <c r="H97" s="7" t="s">
        <v>392</v>
      </c>
      <c r="I97" s="7"/>
      <c r="J97" s="7"/>
      <c r="K97">
        <f t="shared" si="1"/>
        <v>0</v>
      </c>
    </row>
    <row r="98" spans="1:11" x14ac:dyDescent="0.2">
      <c r="A98" s="7">
        <v>81</v>
      </c>
      <c r="B98" s="7" t="s">
        <v>393</v>
      </c>
      <c r="C98" s="7"/>
      <c r="D98" s="7">
        <v>50279</v>
      </c>
      <c r="E98" s="7" t="s">
        <v>394</v>
      </c>
      <c r="F98" s="7" t="s">
        <v>395</v>
      </c>
      <c r="G98" s="7"/>
      <c r="H98" s="7"/>
      <c r="I98" s="7"/>
      <c r="J98" s="7"/>
      <c r="K98">
        <f t="shared" si="1"/>
        <v>0</v>
      </c>
    </row>
    <row r="99" spans="1:11" x14ac:dyDescent="0.2">
      <c r="A99" s="7">
        <v>82</v>
      </c>
      <c r="B99" s="7" t="s">
        <v>396</v>
      </c>
      <c r="C99" s="7"/>
      <c r="D99" s="7">
        <v>50244</v>
      </c>
      <c r="E99" s="7" t="s">
        <v>397</v>
      </c>
      <c r="F99" s="7" t="s">
        <v>398</v>
      </c>
      <c r="G99" s="7" t="s">
        <v>399</v>
      </c>
      <c r="H99" s="7" t="s">
        <v>400</v>
      </c>
      <c r="I99" s="7" t="s">
        <v>401</v>
      </c>
      <c r="J99" s="7" t="s">
        <v>402</v>
      </c>
      <c r="K99">
        <f t="shared" si="1"/>
        <v>0</v>
      </c>
    </row>
    <row r="100" spans="1:11" x14ac:dyDescent="0.2">
      <c r="A100" s="7">
        <v>83</v>
      </c>
      <c r="B100" s="7" t="s">
        <v>403</v>
      </c>
      <c r="C100" s="7"/>
      <c r="D100" s="7">
        <v>50157</v>
      </c>
      <c r="E100" s="7" t="s">
        <v>404</v>
      </c>
      <c r="F100" s="7"/>
      <c r="G100" s="7"/>
      <c r="H100" s="7"/>
      <c r="I100" s="7"/>
      <c r="J100" s="7"/>
      <c r="K100">
        <f t="shared" si="1"/>
        <v>0</v>
      </c>
    </row>
    <row r="101" spans="1:11" x14ac:dyDescent="0.2">
      <c r="A101" s="7">
        <v>84</v>
      </c>
      <c r="B101" s="7" t="s">
        <v>405</v>
      </c>
      <c r="C101" s="7"/>
      <c r="D101" s="7">
        <v>49665</v>
      </c>
      <c r="E101" s="7" t="s">
        <v>406</v>
      </c>
      <c r="F101" s="7" t="s">
        <v>407</v>
      </c>
      <c r="G101" s="7" t="s">
        <v>408</v>
      </c>
      <c r="H101" s="7" t="s">
        <v>409</v>
      </c>
      <c r="I101" s="7"/>
      <c r="J101" s="7"/>
      <c r="K101">
        <f t="shared" si="1"/>
        <v>0</v>
      </c>
    </row>
    <row r="102" spans="1:11" x14ac:dyDescent="0.2">
      <c r="A102" s="7">
        <v>85</v>
      </c>
      <c r="B102" s="7" t="s">
        <v>410</v>
      </c>
      <c r="C102" s="7"/>
      <c r="D102" s="7">
        <v>48864</v>
      </c>
      <c r="E102" s="7" t="s">
        <v>411</v>
      </c>
      <c r="F102" s="7" t="s">
        <v>412</v>
      </c>
      <c r="G102" s="7" t="s">
        <v>413</v>
      </c>
      <c r="H102" s="7" t="s">
        <v>414</v>
      </c>
      <c r="I102" s="7" t="s">
        <v>415</v>
      </c>
      <c r="J102" s="7"/>
      <c r="K102">
        <f t="shared" si="1"/>
        <v>0</v>
      </c>
    </row>
    <row r="103" spans="1:11" x14ac:dyDescent="0.2">
      <c r="A103" s="7">
        <v>86</v>
      </c>
      <c r="B103" s="7" t="s">
        <v>416</v>
      </c>
      <c r="C103" s="7"/>
      <c r="D103" s="7">
        <v>48760</v>
      </c>
      <c r="E103" s="7" t="s">
        <v>417</v>
      </c>
      <c r="F103" s="7" t="s">
        <v>418</v>
      </c>
      <c r="G103" s="7"/>
      <c r="H103" s="7"/>
      <c r="I103" s="7"/>
      <c r="J103" s="7"/>
      <c r="K103">
        <f t="shared" si="1"/>
        <v>0</v>
      </c>
    </row>
    <row r="104" spans="1:11" x14ac:dyDescent="0.2">
      <c r="A104" s="7">
        <v>87</v>
      </c>
      <c r="B104" s="7" t="s">
        <v>419</v>
      </c>
      <c r="C104" s="7"/>
      <c r="D104" s="7">
        <v>48740</v>
      </c>
      <c r="E104" s="7" t="s">
        <v>420</v>
      </c>
      <c r="F104" s="7" t="s">
        <v>421</v>
      </c>
      <c r="G104" s="7"/>
      <c r="H104" s="7"/>
      <c r="I104" s="7"/>
      <c r="J104" s="7"/>
      <c r="K104">
        <f t="shared" si="1"/>
        <v>0</v>
      </c>
    </row>
    <row r="105" spans="1:11" x14ac:dyDescent="0.2">
      <c r="A105" s="7">
        <v>88</v>
      </c>
      <c r="B105" s="7" t="s">
        <v>422</v>
      </c>
      <c r="C105" s="7"/>
      <c r="D105" s="7">
        <v>48705</v>
      </c>
      <c r="E105" s="7" t="s">
        <v>423</v>
      </c>
      <c r="F105" s="7" t="s">
        <v>424</v>
      </c>
      <c r="G105" s="7" t="s">
        <v>425</v>
      </c>
      <c r="H105" s="7"/>
      <c r="I105" s="7"/>
      <c r="J105" s="7"/>
      <c r="K105">
        <f t="shared" si="1"/>
        <v>0</v>
      </c>
    </row>
    <row r="106" spans="1:11" x14ac:dyDescent="0.2">
      <c r="A106" s="7">
        <v>89</v>
      </c>
      <c r="B106" s="7" t="s">
        <v>426</v>
      </c>
      <c r="C106" s="7"/>
      <c r="D106" s="7">
        <v>47952</v>
      </c>
      <c r="E106" s="7" t="s">
        <v>427</v>
      </c>
      <c r="F106" s="7" t="s">
        <v>428</v>
      </c>
      <c r="G106" s="7" t="s">
        <v>429</v>
      </c>
      <c r="H106" s="7"/>
      <c r="I106" s="7"/>
      <c r="J106" s="7"/>
      <c r="K106">
        <f t="shared" si="1"/>
        <v>0</v>
      </c>
    </row>
    <row r="107" spans="1:11" x14ac:dyDescent="0.2">
      <c r="A107" s="7">
        <v>90</v>
      </c>
      <c r="B107" s="7" t="s">
        <v>430</v>
      </c>
      <c r="C107" s="7"/>
      <c r="D107" s="7">
        <v>47746</v>
      </c>
      <c r="E107" s="7" t="s">
        <v>431</v>
      </c>
      <c r="F107" s="7" t="s">
        <v>432</v>
      </c>
      <c r="G107" s="7" t="s">
        <v>433</v>
      </c>
      <c r="H107" s="7"/>
      <c r="I107" s="7"/>
      <c r="J107" s="7"/>
      <c r="K107">
        <f t="shared" si="1"/>
        <v>0</v>
      </c>
    </row>
    <row r="108" spans="1:11" x14ac:dyDescent="0.2">
      <c r="A108" s="7">
        <v>91</v>
      </c>
      <c r="B108" s="7" t="s">
        <v>434</v>
      </c>
      <c r="C108" s="7"/>
      <c r="D108" s="7">
        <v>47555</v>
      </c>
      <c r="E108" s="7" t="s">
        <v>435</v>
      </c>
      <c r="F108" s="7"/>
      <c r="G108" s="7"/>
      <c r="H108" s="7"/>
      <c r="I108" s="7"/>
      <c r="J108" s="7"/>
      <c r="K108">
        <f t="shared" si="1"/>
        <v>0</v>
      </c>
    </row>
    <row r="109" spans="1:11" x14ac:dyDescent="0.2">
      <c r="A109" s="7">
        <v>92</v>
      </c>
      <c r="B109" s="7" t="s">
        <v>436</v>
      </c>
      <c r="C109" s="7"/>
      <c r="D109" s="7">
        <v>47099</v>
      </c>
      <c r="E109" s="7" t="s">
        <v>437</v>
      </c>
      <c r="F109" s="7" t="s">
        <v>438</v>
      </c>
      <c r="G109" s="7" t="s">
        <v>439</v>
      </c>
      <c r="H109" s="7" t="s">
        <v>440</v>
      </c>
      <c r="I109" s="7" t="s">
        <v>441</v>
      </c>
      <c r="J109" s="7"/>
      <c r="K109">
        <f t="shared" si="1"/>
        <v>0</v>
      </c>
    </row>
    <row r="110" spans="1:11" x14ac:dyDescent="0.2">
      <c r="A110" s="7">
        <v>93</v>
      </c>
      <c r="B110" s="7" t="s">
        <v>442</v>
      </c>
      <c r="C110" s="7"/>
      <c r="D110" s="7">
        <v>46628</v>
      </c>
      <c r="E110" s="7" t="s">
        <v>443</v>
      </c>
      <c r="F110" s="7" t="s">
        <v>444</v>
      </c>
      <c r="G110" s="7"/>
      <c r="H110" s="7"/>
      <c r="I110" s="7"/>
      <c r="J110" s="7"/>
      <c r="K110">
        <f t="shared" si="1"/>
        <v>0</v>
      </c>
    </row>
    <row r="111" spans="1:11" x14ac:dyDescent="0.2">
      <c r="A111" s="7">
        <v>94</v>
      </c>
      <c r="B111" s="7" t="s">
        <v>445</v>
      </c>
      <c r="C111" s="7"/>
      <c r="D111" s="7">
        <v>46469</v>
      </c>
      <c r="E111" s="7" t="s">
        <v>446</v>
      </c>
      <c r="F111" s="7" t="s">
        <v>447</v>
      </c>
      <c r="G111" s="7"/>
      <c r="H111" s="7"/>
      <c r="I111" s="7"/>
      <c r="J111" s="7"/>
      <c r="K111">
        <f t="shared" si="1"/>
        <v>0</v>
      </c>
    </row>
    <row r="112" spans="1:11" x14ac:dyDescent="0.2">
      <c r="A112" s="7">
        <v>95</v>
      </c>
      <c r="B112" s="7" t="s">
        <v>448</v>
      </c>
      <c r="C112" s="7"/>
      <c r="D112" s="7">
        <v>46450</v>
      </c>
      <c r="E112" s="7" t="s">
        <v>449</v>
      </c>
      <c r="F112" s="7" t="s">
        <v>450</v>
      </c>
      <c r="G112" s="7" t="s">
        <v>451</v>
      </c>
      <c r="H112" s="7" t="s">
        <v>452</v>
      </c>
      <c r="I112" s="7"/>
      <c r="J112" s="7"/>
      <c r="K112">
        <f t="shared" si="1"/>
        <v>0</v>
      </c>
    </row>
    <row r="113" spans="1:11" x14ac:dyDescent="0.2">
      <c r="A113" s="7">
        <v>96</v>
      </c>
      <c r="B113" s="7" t="s">
        <v>453</v>
      </c>
      <c r="C113" s="7"/>
      <c r="D113" s="7">
        <v>45895</v>
      </c>
      <c r="E113" s="7" t="s">
        <v>454</v>
      </c>
      <c r="F113" s="7" t="s">
        <v>455</v>
      </c>
      <c r="G113" s="7"/>
      <c r="H113" s="7"/>
      <c r="I113" s="7"/>
      <c r="J113" s="7"/>
      <c r="K113">
        <f t="shared" si="1"/>
        <v>0</v>
      </c>
    </row>
    <row r="114" spans="1:11" x14ac:dyDescent="0.2">
      <c r="A114" s="7">
        <v>97</v>
      </c>
      <c r="B114" s="7" t="s">
        <v>456</v>
      </c>
      <c r="C114" s="7"/>
      <c r="D114" s="7">
        <v>45463</v>
      </c>
      <c r="E114" s="7" t="s">
        <v>457</v>
      </c>
      <c r="F114" s="7"/>
      <c r="G114" s="7"/>
      <c r="H114" s="7"/>
      <c r="I114" s="7"/>
      <c r="J114" s="7"/>
      <c r="K114">
        <f t="shared" si="1"/>
        <v>0</v>
      </c>
    </row>
    <row r="115" spans="1:11" x14ac:dyDescent="0.2">
      <c r="A115" s="7">
        <v>98</v>
      </c>
      <c r="B115" s="7" t="s">
        <v>458</v>
      </c>
      <c r="C115" s="7"/>
      <c r="D115" s="7">
        <v>45382</v>
      </c>
      <c r="E115" s="7" t="s">
        <v>459</v>
      </c>
      <c r="F115" s="7"/>
      <c r="G115" s="7"/>
      <c r="H115" s="7"/>
      <c r="I115" s="7"/>
      <c r="J115" s="7"/>
      <c r="K115">
        <f t="shared" si="1"/>
        <v>0</v>
      </c>
    </row>
    <row r="116" spans="1:11" x14ac:dyDescent="0.2">
      <c r="A116" s="7">
        <v>99</v>
      </c>
      <c r="B116" s="7" t="s">
        <v>460</v>
      </c>
      <c r="C116" s="7"/>
      <c r="D116" s="7">
        <v>45356</v>
      </c>
      <c r="E116" s="7" t="s">
        <v>46</v>
      </c>
      <c r="F116" s="7" t="s">
        <v>48</v>
      </c>
      <c r="G116" s="7" t="s">
        <v>461</v>
      </c>
      <c r="H116" s="7" t="s">
        <v>462</v>
      </c>
      <c r="I116" s="7" t="s">
        <v>463</v>
      </c>
      <c r="J116" s="7"/>
      <c r="K116">
        <f t="shared" si="1"/>
        <v>0</v>
      </c>
    </row>
    <row r="117" spans="1:11" x14ac:dyDescent="0.2">
      <c r="A117" s="7">
        <v>100</v>
      </c>
      <c r="B117" s="7" t="s">
        <v>464</v>
      </c>
      <c r="C117" s="7"/>
      <c r="D117" s="7">
        <v>44969</v>
      </c>
      <c r="E117" s="7" t="s">
        <v>465</v>
      </c>
      <c r="F117" s="7" t="s">
        <v>466</v>
      </c>
      <c r="G117" s="7" t="s">
        <v>467</v>
      </c>
      <c r="H117" s="7" t="s">
        <v>468</v>
      </c>
      <c r="I117" s="7" t="s">
        <v>469</v>
      </c>
      <c r="J117" s="7"/>
      <c r="K117">
        <f t="shared" si="1"/>
        <v>0</v>
      </c>
    </row>
    <row r="118" spans="1:11" x14ac:dyDescent="0.2">
      <c r="A118" s="7">
        <v>101</v>
      </c>
      <c r="B118" s="7" t="s">
        <v>471</v>
      </c>
      <c r="C118" s="7"/>
      <c r="D118" s="7">
        <v>44908</v>
      </c>
      <c r="E118" s="7" t="s">
        <v>472</v>
      </c>
      <c r="F118" s="7"/>
      <c r="G118" s="7"/>
      <c r="H118" s="7"/>
      <c r="I118" s="7"/>
      <c r="J118" s="7"/>
      <c r="K118">
        <f t="shared" si="1"/>
        <v>0</v>
      </c>
    </row>
    <row r="119" spans="1:11" x14ac:dyDescent="0.2">
      <c r="A119" s="7">
        <v>102</v>
      </c>
      <c r="B119" s="7" t="s">
        <v>473</v>
      </c>
      <c r="C119" s="7"/>
      <c r="D119" s="7">
        <v>44866</v>
      </c>
      <c r="E119" s="7" t="s">
        <v>474</v>
      </c>
      <c r="F119" s="7" t="s">
        <v>475</v>
      </c>
      <c r="G119" s="7" t="s">
        <v>476</v>
      </c>
      <c r="H119" s="7"/>
      <c r="I119" s="7"/>
      <c r="J119" s="7"/>
      <c r="K119">
        <f t="shared" si="1"/>
        <v>0</v>
      </c>
    </row>
    <row r="120" spans="1:11" x14ac:dyDescent="0.2">
      <c r="A120" s="7">
        <v>103</v>
      </c>
      <c r="B120" s="7" t="s">
        <v>477</v>
      </c>
      <c r="C120" s="7"/>
      <c r="D120" s="7">
        <v>43971</v>
      </c>
      <c r="E120" s="7" t="s">
        <v>478</v>
      </c>
      <c r="F120" s="7" t="s">
        <v>479</v>
      </c>
      <c r="G120" s="7"/>
      <c r="H120" s="7"/>
      <c r="I120" s="7"/>
      <c r="J120" s="7"/>
      <c r="K120">
        <f t="shared" si="1"/>
        <v>0</v>
      </c>
    </row>
    <row r="121" spans="1:11" x14ac:dyDescent="0.2">
      <c r="A121" s="7">
        <v>104</v>
      </c>
      <c r="B121" s="7" t="s">
        <v>480</v>
      </c>
      <c r="C121" s="7"/>
      <c r="D121" s="7">
        <v>43950</v>
      </c>
      <c r="E121" s="7" t="s">
        <v>168</v>
      </c>
      <c r="F121" s="7" t="s">
        <v>167</v>
      </c>
      <c r="G121" s="7" t="s">
        <v>481</v>
      </c>
      <c r="H121" s="7" t="s">
        <v>482</v>
      </c>
      <c r="I121" s="7" t="s">
        <v>483</v>
      </c>
      <c r="J121" s="7"/>
      <c r="K121">
        <f t="shared" si="1"/>
        <v>0</v>
      </c>
    </row>
    <row r="122" spans="1:11" x14ac:dyDescent="0.2">
      <c r="A122" s="7">
        <v>105</v>
      </c>
      <c r="B122" s="7" t="s">
        <v>484</v>
      </c>
      <c r="C122" s="7"/>
      <c r="D122" s="7">
        <v>42222</v>
      </c>
      <c r="E122" s="7" t="s">
        <v>485</v>
      </c>
      <c r="F122" s="7"/>
      <c r="G122" s="7"/>
      <c r="H122" s="7"/>
      <c r="I122" s="7"/>
      <c r="J122" s="7"/>
      <c r="K122">
        <f t="shared" si="1"/>
        <v>0</v>
      </c>
    </row>
    <row r="123" spans="1:11" x14ac:dyDescent="0.2">
      <c r="A123" s="7">
        <v>106</v>
      </c>
      <c r="B123" s="7" t="s">
        <v>486</v>
      </c>
      <c r="C123" s="7"/>
      <c r="D123" s="7">
        <v>42197</v>
      </c>
      <c r="E123" s="7" t="s">
        <v>487</v>
      </c>
      <c r="F123" s="7" t="s">
        <v>488</v>
      </c>
      <c r="G123" s="7"/>
      <c r="H123" s="7"/>
      <c r="I123" s="7"/>
      <c r="J123" s="7"/>
      <c r="K123">
        <f t="shared" si="1"/>
        <v>0</v>
      </c>
    </row>
    <row r="124" spans="1:11" x14ac:dyDescent="0.2">
      <c r="A124" s="7">
        <v>107</v>
      </c>
      <c r="B124" s="7" t="s">
        <v>489</v>
      </c>
      <c r="C124" s="7"/>
      <c r="D124" s="7">
        <v>42086</v>
      </c>
      <c r="E124" s="7" t="s">
        <v>490</v>
      </c>
      <c r="F124" s="7"/>
      <c r="G124" s="7"/>
      <c r="H124" s="7"/>
      <c r="I124" s="7"/>
      <c r="J124" s="7"/>
      <c r="K124">
        <f t="shared" si="1"/>
        <v>0</v>
      </c>
    </row>
    <row r="125" spans="1:11" x14ac:dyDescent="0.2">
      <c r="A125" s="7">
        <v>108</v>
      </c>
      <c r="B125" s="7" t="s">
        <v>491</v>
      </c>
      <c r="C125" s="7"/>
      <c r="D125" s="7">
        <v>42054</v>
      </c>
      <c r="E125" s="7" t="s">
        <v>375</v>
      </c>
      <c r="F125" s="7" t="s">
        <v>492</v>
      </c>
      <c r="G125" s="7" t="s">
        <v>493</v>
      </c>
      <c r="H125" s="7"/>
      <c r="I125" s="7"/>
      <c r="J125" s="7"/>
      <c r="K125">
        <f t="shared" si="1"/>
        <v>0</v>
      </c>
    </row>
    <row r="126" spans="1:11" x14ac:dyDescent="0.2">
      <c r="A126" s="7">
        <v>109</v>
      </c>
      <c r="B126" s="7" t="s">
        <v>494</v>
      </c>
      <c r="C126" s="7"/>
      <c r="D126" s="7">
        <v>41918</v>
      </c>
      <c r="E126" s="7" t="s">
        <v>495</v>
      </c>
      <c r="F126" s="7" t="s">
        <v>496</v>
      </c>
      <c r="G126" s="7" t="s">
        <v>497</v>
      </c>
      <c r="H126" s="7"/>
      <c r="I126" s="7"/>
      <c r="J126" s="7"/>
      <c r="K126">
        <f t="shared" si="1"/>
        <v>0</v>
      </c>
    </row>
    <row r="127" spans="1:11" x14ac:dyDescent="0.2">
      <c r="A127" s="7">
        <v>110</v>
      </c>
      <c r="B127" s="7" t="s">
        <v>498</v>
      </c>
      <c r="C127" s="7" t="s">
        <v>23</v>
      </c>
      <c r="D127" s="7">
        <v>41383</v>
      </c>
      <c r="E127" s="7" t="s">
        <v>499</v>
      </c>
      <c r="F127" s="7" t="s">
        <v>500</v>
      </c>
      <c r="G127" s="7" t="s">
        <v>501</v>
      </c>
      <c r="H127" s="7" t="s">
        <v>502</v>
      </c>
      <c r="I127" s="7"/>
      <c r="J127" s="7"/>
      <c r="K127">
        <f t="shared" si="1"/>
        <v>0</v>
      </c>
    </row>
    <row r="128" spans="1:11" ht="13.05" hidden="1" x14ac:dyDescent="0.2">
      <c r="A128" s="7">
        <v>110</v>
      </c>
      <c r="B128" s="7" t="s">
        <v>498</v>
      </c>
      <c r="C128" s="7" t="s">
        <v>23</v>
      </c>
      <c r="D128" s="7">
        <v>41383</v>
      </c>
      <c r="E128" s="7" t="s">
        <v>503</v>
      </c>
      <c r="F128" s="7" t="s">
        <v>504</v>
      </c>
      <c r="G128" s="7"/>
      <c r="H128" s="7"/>
      <c r="I128" s="7"/>
      <c r="J128" s="7"/>
      <c r="K128" s="13">
        <f t="shared" si="1"/>
        <v>1</v>
      </c>
    </row>
    <row r="129" spans="1:11" x14ac:dyDescent="0.2">
      <c r="A129" s="7">
        <v>111</v>
      </c>
      <c r="B129" s="7" t="s">
        <v>505</v>
      </c>
      <c r="C129" s="7"/>
      <c r="D129" s="7">
        <v>40717</v>
      </c>
      <c r="E129" s="7" t="s">
        <v>506</v>
      </c>
      <c r="F129" s="7" t="s">
        <v>507</v>
      </c>
      <c r="G129" s="7" t="s">
        <v>508</v>
      </c>
      <c r="H129" s="7" t="s">
        <v>509</v>
      </c>
      <c r="I129" s="7" t="s">
        <v>510</v>
      </c>
      <c r="J129" s="7"/>
      <c r="K129">
        <f t="shared" si="1"/>
        <v>0</v>
      </c>
    </row>
    <row r="130" spans="1:11" x14ac:dyDescent="0.2">
      <c r="A130" s="7">
        <v>112</v>
      </c>
      <c r="B130" s="7" t="s">
        <v>511</v>
      </c>
      <c r="C130" s="7"/>
      <c r="D130" s="7">
        <v>40635</v>
      </c>
      <c r="E130" s="7" t="s">
        <v>512</v>
      </c>
      <c r="F130" s="7" t="s">
        <v>513</v>
      </c>
      <c r="G130" s="7" t="s">
        <v>514</v>
      </c>
      <c r="H130" s="7"/>
      <c r="I130" s="7"/>
      <c r="J130" s="7"/>
      <c r="K130">
        <f t="shared" si="1"/>
        <v>0</v>
      </c>
    </row>
    <row r="131" spans="1:11" x14ac:dyDescent="0.2">
      <c r="A131" s="7">
        <v>113</v>
      </c>
      <c r="B131" s="7" t="s">
        <v>515</v>
      </c>
      <c r="C131" s="7"/>
      <c r="D131" s="7">
        <v>40231</v>
      </c>
      <c r="E131" s="7" t="s">
        <v>454</v>
      </c>
      <c r="F131" s="7" t="s">
        <v>516</v>
      </c>
      <c r="G131" s="7"/>
      <c r="H131" s="7"/>
      <c r="I131" s="7"/>
      <c r="J131" s="7"/>
      <c r="K131">
        <f t="shared" si="1"/>
        <v>0</v>
      </c>
    </row>
    <row r="132" spans="1:11" x14ac:dyDescent="0.2">
      <c r="A132" s="7">
        <v>114</v>
      </c>
      <c r="B132" s="7" t="s">
        <v>517</v>
      </c>
      <c r="C132" s="7"/>
      <c r="D132" s="7">
        <v>39990</v>
      </c>
      <c r="E132" s="7" t="s">
        <v>518</v>
      </c>
      <c r="F132" s="7" t="s">
        <v>519</v>
      </c>
      <c r="G132" s="7" t="s">
        <v>520</v>
      </c>
      <c r="H132" s="7" t="s">
        <v>521</v>
      </c>
      <c r="I132" s="7"/>
      <c r="J132" s="7"/>
      <c r="K132">
        <f t="shared" si="1"/>
        <v>0</v>
      </c>
    </row>
    <row r="133" spans="1:11" x14ac:dyDescent="0.2">
      <c r="A133" s="7">
        <v>115</v>
      </c>
      <c r="B133" s="7" t="s">
        <v>522</v>
      </c>
      <c r="C133" s="7"/>
      <c r="D133" s="7">
        <v>39751</v>
      </c>
      <c r="E133" s="7" t="s">
        <v>523</v>
      </c>
      <c r="F133" s="7"/>
      <c r="G133" s="7"/>
      <c r="H133" s="7"/>
      <c r="I133" s="7"/>
      <c r="J133" s="7"/>
      <c r="K133">
        <f t="shared" si="1"/>
        <v>0</v>
      </c>
    </row>
    <row r="134" spans="1:11" x14ac:dyDescent="0.2">
      <c r="A134" s="7">
        <v>116</v>
      </c>
      <c r="B134" s="7" t="s">
        <v>524</v>
      </c>
      <c r="C134" s="7"/>
      <c r="D134" s="7">
        <v>39596</v>
      </c>
      <c r="E134" s="7" t="s">
        <v>525</v>
      </c>
      <c r="F134" s="7" t="s">
        <v>526</v>
      </c>
      <c r="G134" s="7"/>
      <c r="H134" s="7"/>
      <c r="I134" s="7"/>
      <c r="J134" s="7"/>
      <c r="K134">
        <f t="shared" si="1"/>
        <v>0</v>
      </c>
    </row>
    <row r="135" spans="1:11" x14ac:dyDescent="0.2">
      <c r="A135" s="7">
        <v>117</v>
      </c>
      <c r="B135" s="7" t="s">
        <v>527</v>
      </c>
      <c r="C135" s="7"/>
      <c r="D135" s="7">
        <v>39590</v>
      </c>
      <c r="E135" s="7" t="s">
        <v>528</v>
      </c>
      <c r="F135" s="7" t="s">
        <v>529</v>
      </c>
      <c r="G135" s="7" t="s">
        <v>530</v>
      </c>
      <c r="H135" s="7"/>
      <c r="I135" s="7"/>
      <c r="J135" s="7"/>
      <c r="K135">
        <f t="shared" si="1"/>
        <v>0</v>
      </c>
    </row>
    <row r="136" spans="1:11" x14ac:dyDescent="0.2">
      <c r="A136" s="7">
        <v>118</v>
      </c>
      <c r="B136" s="7" t="s">
        <v>531</v>
      </c>
      <c r="C136" s="7"/>
      <c r="D136" s="7">
        <v>39363</v>
      </c>
      <c r="E136" s="7" t="s">
        <v>532</v>
      </c>
      <c r="F136" s="7" t="s">
        <v>533</v>
      </c>
      <c r="G136" s="7" t="s">
        <v>534</v>
      </c>
      <c r="H136" s="7"/>
      <c r="I136" s="7"/>
      <c r="J136" s="7"/>
      <c r="K136">
        <f t="shared" ref="K136:K199" si="2">IF(A135=A136,1,0)</f>
        <v>0</v>
      </c>
    </row>
    <row r="137" spans="1:11" x14ac:dyDescent="0.2">
      <c r="A137" s="7">
        <v>119</v>
      </c>
      <c r="B137" s="7" t="s">
        <v>535</v>
      </c>
      <c r="C137" s="7"/>
      <c r="D137" s="7">
        <v>38869</v>
      </c>
      <c r="E137" s="7" t="s">
        <v>536</v>
      </c>
      <c r="F137" s="7" t="s">
        <v>537</v>
      </c>
      <c r="G137" s="7" t="s">
        <v>538</v>
      </c>
      <c r="H137" s="7" t="s">
        <v>539</v>
      </c>
      <c r="I137" s="7"/>
      <c r="J137" s="7"/>
      <c r="K137">
        <f t="shared" si="2"/>
        <v>0</v>
      </c>
    </row>
    <row r="138" spans="1:11" x14ac:dyDescent="0.2">
      <c r="A138" s="7">
        <v>120</v>
      </c>
      <c r="B138" s="7" t="s">
        <v>540</v>
      </c>
      <c r="C138" s="7"/>
      <c r="D138" s="7">
        <v>38367</v>
      </c>
      <c r="E138" s="7" t="s">
        <v>541</v>
      </c>
      <c r="F138" s="7"/>
      <c r="G138" s="7"/>
      <c r="H138" s="7"/>
      <c r="I138" s="7"/>
      <c r="J138" s="7"/>
      <c r="K138">
        <f t="shared" si="2"/>
        <v>0</v>
      </c>
    </row>
    <row r="139" spans="1:11" x14ac:dyDescent="0.2">
      <c r="A139" s="7">
        <v>121</v>
      </c>
      <c r="B139" s="7" t="s">
        <v>542</v>
      </c>
      <c r="C139" s="7"/>
      <c r="D139" s="7">
        <v>38366</v>
      </c>
      <c r="E139" s="7" t="s">
        <v>543</v>
      </c>
      <c r="F139" s="7" t="s">
        <v>544</v>
      </c>
      <c r="G139" s="7" t="s">
        <v>545</v>
      </c>
      <c r="H139" s="7" t="s">
        <v>546</v>
      </c>
      <c r="I139" s="7" t="s">
        <v>547</v>
      </c>
      <c r="J139" s="7"/>
      <c r="K139">
        <f t="shared" si="2"/>
        <v>0</v>
      </c>
    </row>
    <row r="140" spans="1:11" x14ac:dyDescent="0.2">
      <c r="A140" s="7">
        <v>122</v>
      </c>
      <c r="B140" s="7" t="s">
        <v>548</v>
      </c>
      <c r="C140" s="7"/>
      <c r="D140" s="7">
        <v>37974</v>
      </c>
      <c r="E140" s="7" t="s">
        <v>549</v>
      </c>
      <c r="F140" s="7" t="s">
        <v>550</v>
      </c>
      <c r="G140" s="7"/>
      <c r="H140" s="7"/>
      <c r="I140" s="7"/>
      <c r="J140" s="7"/>
      <c r="K140">
        <f t="shared" si="2"/>
        <v>0</v>
      </c>
    </row>
    <row r="141" spans="1:11" x14ac:dyDescent="0.2">
      <c r="A141" s="7">
        <v>123</v>
      </c>
      <c r="B141" s="7" t="s">
        <v>551</v>
      </c>
      <c r="C141" s="7" t="s">
        <v>23</v>
      </c>
      <c r="D141" s="7">
        <v>37937</v>
      </c>
      <c r="E141" s="7" t="s">
        <v>552</v>
      </c>
      <c r="F141" s="7" t="s">
        <v>553</v>
      </c>
      <c r="G141" s="7" t="s">
        <v>554</v>
      </c>
      <c r="H141" s="7"/>
      <c r="I141" s="7"/>
      <c r="J141" s="7"/>
      <c r="K141">
        <f t="shared" si="2"/>
        <v>0</v>
      </c>
    </row>
    <row r="142" spans="1:11" ht="13.05" hidden="1" x14ac:dyDescent="0.2">
      <c r="A142" s="7">
        <v>123</v>
      </c>
      <c r="B142" s="7" t="s">
        <v>551</v>
      </c>
      <c r="C142" s="7" t="s">
        <v>23</v>
      </c>
      <c r="D142" s="7">
        <v>37937</v>
      </c>
      <c r="E142" s="7" t="s">
        <v>555</v>
      </c>
      <c r="F142" s="7" t="s">
        <v>556</v>
      </c>
      <c r="G142" s="7"/>
      <c r="H142" s="7"/>
      <c r="I142" s="7"/>
      <c r="J142" s="7"/>
      <c r="K142" s="13">
        <f t="shared" si="2"/>
        <v>1</v>
      </c>
    </row>
    <row r="143" spans="1:11" x14ac:dyDescent="0.2">
      <c r="A143" s="7">
        <v>124</v>
      </c>
      <c r="B143" s="7" t="s">
        <v>557</v>
      </c>
      <c r="C143" s="7"/>
      <c r="D143" s="7">
        <v>37766</v>
      </c>
      <c r="E143" s="7" t="s">
        <v>558</v>
      </c>
      <c r="F143" s="7" t="s">
        <v>559</v>
      </c>
      <c r="G143" s="7" t="s">
        <v>560</v>
      </c>
      <c r="H143" s="7" t="s">
        <v>561</v>
      </c>
      <c r="I143" s="7"/>
      <c r="J143" s="7"/>
      <c r="K143">
        <f t="shared" si="2"/>
        <v>0</v>
      </c>
    </row>
    <row r="144" spans="1:11" x14ac:dyDescent="0.2">
      <c r="A144" s="7">
        <v>125</v>
      </c>
      <c r="B144" s="7" t="s">
        <v>562</v>
      </c>
      <c r="C144" s="7"/>
      <c r="D144" s="7">
        <v>37546</v>
      </c>
      <c r="E144" s="7" t="s">
        <v>563</v>
      </c>
      <c r="F144" s="7" t="s">
        <v>564</v>
      </c>
      <c r="G144" s="7" t="s">
        <v>565</v>
      </c>
      <c r="H144" s="7" t="s">
        <v>566</v>
      </c>
      <c r="I144" s="7"/>
      <c r="J144" s="7"/>
      <c r="K144">
        <f t="shared" si="2"/>
        <v>0</v>
      </c>
    </row>
    <row r="145" spans="1:11" x14ac:dyDescent="0.2">
      <c r="A145" s="7">
        <v>126</v>
      </c>
      <c r="B145" s="7" t="s">
        <v>567</v>
      </c>
      <c r="C145" s="7"/>
      <c r="D145" s="7">
        <v>37355</v>
      </c>
      <c r="E145" s="7" t="s">
        <v>428</v>
      </c>
      <c r="F145" s="7" t="s">
        <v>568</v>
      </c>
      <c r="G145" s="7" t="s">
        <v>569</v>
      </c>
      <c r="H145" s="7"/>
      <c r="I145" s="7"/>
      <c r="J145" s="7"/>
      <c r="K145">
        <f t="shared" si="2"/>
        <v>0</v>
      </c>
    </row>
    <row r="146" spans="1:11" x14ac:dyDescent="0.2">
      <c r="A146" s="7">
        <v>127</v>
      </c>
      <c r="B146" s="7" t="s">
        <v>570</v>
      </c>
      <c r="C146" s="7"/>
      <c r="D146" s="7">
        <v>36836</v>
      </c>
      <c r="E146" s="7" t="s">
        <v>571</v>
      </c>
      <c r="F146" s="7"/>
      <c r="G146" s="7"/>
      <c r="H146" s="7"/>
      <c r="I146" s="7"/>
      <c r="J146" s="7"/>
      <c r="K146">
        <f t="shared" si="2"/>
        <v>0</v>
      </c>
    </row>
    <row r="147" spans="1:11" x14ac:dyDescent="0.2">
      <c r="A147" s="7">
        <v>128</v>
      </c>
      <c r="B147" s="7" t="s">
        <v>572</v>
      </c>
      <c r="C147" s="7"/>
      <c r="D147" s="7">
        <v>36794</v>
      </c>
      <c r="E147" s="7" t="s">
        <v>573</v>
      </c>
      <c r="F147" s="7" t="s">
        <v>574</v>
      </c>
      <c r="G147" s="7"/>
      <c r="H147" s="7"/>
      <c r="I147" s="7"/>
      <c r="J147" s="7" t="s">
        <v>575</v>
      </c>
      <c r="K147">
        <f t="shared" si="2"/>
        <v>0</v>
      </c>
    </row>
    <row r="148" spans="1:11" x14ac:dyDescent="0.2">
      <c r="A148" s="7">
        <v>129</v>
      </c>
      <c r="B148" s="7" t="s">
        <v>576</v>
      </c>
      <c r="C148" s="7"/>
      <c r="D148" s="7">
        <v>36640</v>
      </c>
      <c r="E148" s="7" t="s">
        <v>577</v>
      </c>
      <c r="F148" s="7" t="s">
        <v>578</v>
      </c>
      <c r="G148" s="7"/>
      <c r="H148" s="7"/>
      <c r="I148" s="7"/>
      <c r="J148" s="7"/>
      <c r="K148">
        <f t="shared" si="2"/>
        <v>0</v>
      </c>
    </row>
    <row r="149" spans="1:11" x14ac:dyDescent="0.2">
      <c r="A149" s="7">
        <v>130</v>
      </c>
      <c r="B149" s="7" t="s">
        <v>579</v>
      </c>
      <c r="C149" s="7"/>
      <c r="D149" s="7">
        <v>36423</v>
      </c>
      <c r="E149" s="7" t="s">
        <v>580</v>
      </c>
      <c r="F149" s="7"/>
      <c r="G149" s="7"/>
      <c r="H149" s="7"/>
      <c r="I149" s="7"/>
      <c r="J149" s="7"/>
      <c r="K149">
        <f t="shared" si="2"/>
        <v>0</v>
      </c>
    </row>
    <row r="150" spans="1:11" x14ac:dyDescent="0.2">
      <c r="A150" s="7">
        <v>131</v>
      </c>
      <c r="B150" s="7" t="s">
        <v>581</v>
      </c>
      <c r="C150" s="7"/>
      <c r="D150" s="7">
        <v>36324</v>
      </c>
      <c r="E150" s="7" t="s">
        <v>582</v>
      </c>
      <c r="F150" s="7" t="s">
        <v>583</v>
      </c>
      <c r="G150" s="7"/>
      <c r="H150" s="7"/>
      <c r="I150" s="7"/>
      <c r="J150" s="7"/>
      <c r="K150">
        <f t="shared" si="2"/>
        <v>0</v>
      </c>
    </row>
    <row r="151" spans="1:11" x14ac:dyDescent="0.2">
      <c r="A151" s="7">
        <v>132</v>
      </c>
      <c r="B151" s="7" t="s">
        <v>584</v>
      </c>
      <c r="C151" s="7"/>
      <c r="D151" s="7">
        <v>36252</v>
      </c>
      <c r="E151" s="7" t="s">
        <v>585</v>
      </c>
      <c r="F151" s="7" t="s">
        <v>586</v>
      </c>
      <c r="G151" s="7"/>
      <c r="H151" s="7"/>
      <c r="I151" s="7"/>
      <c r="J151" s="7"/>
      <c r="K151">
        <f t="shared" si="2"/>
        <v>0</v>
      </c>
    </row>
    <row r="152" spans="1:11" x14ac:dyDescent="0.2">
      <c r="A152" s="7">
        <v>133</v>
      </c>
      <c r="B152" s="7" t="s">
        <v>587</v>
      </c>
      <c r="C152" s="7"/>
      <c r="D152" s="7">
        <v>36227</v>
      </c>
      <c r="E152" s="7" t="s">
        <v>588</v>
      </c>
      <c r="F152" s="7" t="s">
        <v>589</v>
      </c>
      <c r="G152" s="7" t="s">
        <v>590</v>
      </c>
      <c r="H152" s="7" t="s">
        <v>591</v>
      </c>
      <c r="I152" s="7" t="s">
        <v>592</v>
      </c>
      <c r="J152" s="7" t="s">
        <v>593</v>
      </c>
      <c r="K152">
        <f t="shared" si="2"/>
        <v>0</v>
      </c>
    </row>
    <row r="153" spans="1:11" x14ac:dyDescent="0.2">
      <c r="A153" s="7">
        <v>134</v>
      </c>
      <c r="B153" s="7" t="s">
        <v>594</v>
      </c>
      <c r="C153" s="7"/>
      <c r="D153" s="7">
        <v>36196</v>
      </c>
      <c r="E153" s="7" t="s">
        <v>595</v>
      </c>
      <c r="F153" s="7" t="s">
        <v>596</v>
      </c>
      <c r="G153" s="7" t="s">
        <v>597</v>
      </c>
      <c r="H153" s="7" t="s">
        <v>598</v>
      </c>
      <c r="I153" s="7"/>
      <c r="J153" s="7" t="s">
        <v>599</v>
      </c>
      <c r="K153">
        <f t="shared" si="2"/>
        <v>0</v>
      </c>
    </row>
    <row r="154" spans="1:11" x14ac:dyDescent="0.2">
      <c r="A154" s="7">
        <v>135</v>
      </c>
      <c r="B154" s="7" t="s">
        <v>600</v>
      </c>
      <c r="C154" s="7"/>
      <c r="D154" s="7">
        <v>36016</v>
      </c>
      <c r="E154" s="7" t="s">
        <v>601</v>
      </c>
      <c r="F154" s="7" t="s">
        <v>602</v>
      </c>
      <c r="G154" s="7"/>
      <c r="H154" s="7"/>
      <c r="I154" s="7"/>
      <c r="J154" s="7"/>
      <c r="K154">
        <f t="shared" si="2"/>
        <v>0</v>
      </c>
    </row>
    <row r="155" spans="1:11" x14ac:dyDescent="0.2">
      <c r="A155" s="7">
        <v>136</v>
      </c>
      <c r="B155" s="7" t="s">
        <v>603</v>
      </c>
      <c r="C155" s="7"/>
      <c r="D155" s="7">
        <v>35952</v>
      </c>
      <c r="E155" s="7" t="s">
        <v>604</v>
      </c>
      <c r="F155" s="7"/>
      <c r="G155" s="7"/>
      <c r="H155" s="7"/>
      <c r="I155" s="7"/>
      <c r="J155" s="7"/>
      <c r="K155">
        <f t="shared" si="2"/>
        <v>0</v>
      </c>
    </row>
    <row r="156" spans="1:11" x14ac:dyDescent="0.2">
      <c r="A156" s="7">
        <v>137</v>
      </c>
      <c r="B156" s="7" t="s">
        <v>605</v>
      </c>
      <c r="C156" s="7"/>
      <c r="D156" s="7">
        <v>35754</v>
      </c>
      <c r="E156" s="7" t="s">
        <v>606</v>
      </c>
      <c r="F156" s="7" t="s">
        <v>607</v>
      </c>
      <c r="G156" s="7"/>
      <c r="H156" s="7"/>
      <c r="I156" s="7"/>
      <c r="J156" s="7"/>
      <c r="K156">
        <f t="shared" si="2"/>
        <v>0</v>
      </c>
    </row>
    <row r="157" spans="1:11" x14ac:dyDescent="0.2">
      <c r="A157" s="7">
        <v>138</v>
      </c>
      <c r="B157" s="7" t="s">
        <v>608</v>
      </c>
      <c r="C157" s="7"/>
      <c r="D157" s="7">
        <v>35697</v>
      </c>
      <c r="E157" s="7" t="s">
        <v>609</v>
      </c>
      <c r="F157" s="7" t="s">
        <v>610</v>
      </c>
      <c r="G157" s="7"/>
      <c r="H157" s="7"/>
      <c r="I157" s="7"/>
      <c r="J157" s="7"/>
      <c r="K157">
        <f t="shared" si="2"/>
        <v>0</v>
      </c>
    </row>
    <row r="158" spans="1:11" x14ac:dyDescent="0.2">
      <c r="A158" s="7">
        <v>139</v>
      </c>
      <c r="B158" s="7" t="s">
        <v>611</v>
      </c>
      <c r="C158" s="7"/>
      <c r="D158" s="7">
        <v>35641</v>
      </c>
      <c r="E158" s="7" t="s">
        <v>612</v>
      </c>
      <c r="F158" s="7" t="s">
        <v>613</v>
      </c>
      <c r="G158" s="7" t="s">
        <v>614</v>
      </c>
      <c r="H158" s="7"/>
      <c r="I158" s="7"/>
      <c r="J158" s="7"/>
      <c r="K158">
        <f t="shared" si="2"/>
        <v>0</v>
      </c>
    </row>
    <row r="159" spans="1:11" x14ac:dyDescent="0.2">
      <c r="A159" s="7">
        <v>140</v>
      </c>
      <c r="B159" s="7" t="s">
        <v>615</v>
      </c>
      <c r="C159" s="7"/>
      <c r="D159" s="7">
        <v>35575</v>
      </c>
      <c r="E159" s="7" t="s">
        <v>616</v>
      </c>
      <c r="F159" s="7"/>
      <c r="G159" s="7"/>
      <c r="H159" s="7"/>
      <c r="I159" s="7"/>
      <c r="J159" s="7"/>
      <c r="K159">
        <f t="shared" si="2"/>
        <v>0</v>
      </c>
    </row>
    <row r="160" spans="1:11" x14ac:dyDescent="0.2">
      <c r="A160" s="7">
        <v>141</v>
      </c>
      <c r="B160" s="7" t="s">
        <v>617</v>
      </c>
      <c r="C160" s="7"/>
      <c r="D160" s="7">
        <v>35483</v>
      </c>
      <c r="E160" s="7" t="s">
        <v>618</v>
      </c>
      <c r="F160" s="7"/>
      <c r="G160" s="7"/>
      <c r="H160" s="7"/>
      <c r="I160" s="7"/>
      <c r="J160" s="7"/>
      <c r="K160">
        <f t="shared" si="2"/>
        <v>0</v>
      </c>
    </row>
    <row r="161" spans="1:11" x14ac:dyDescent="0.2">
      <c r="A161" s="7">
        <v>142</v>
      </c>
      <c r="B161" s="7" t="s">
        <v>619</v>
      </c>
      <c r="C161" s="7"/>
      <c r="D161" s="7">
        <v>35223</v>
      </c>
      <c r="E161" s="7" t="s">
        <v>620</v>
      </c>
      <c r="F161" s="7"/>
      <c r="G161" s="7"/>
      <c r="H161" s="7"/>
      <c r="I161" s="7"/>
      <c r="J161" s="7"/>
      <c r="K161">
        <f t="shared" si="2"/>
        <v>0</v>
      </c>
    </row>
    <row r="162" spans="1:11" x14ac:dyDescent="0.2">
      <c r="A162" s="7">
        <v>143</v>
      </c>
      <c r="B162" s="7" t="s">
        <v>621</v>
      </c>
      <c r="C162" s="7"/>
      <c r="D162" s="7">
        <v>35065</v>
      </c>
      <c r="E162" s="7" t="s">
        <v>622</v>
      </c>
      <c r="F162" s="7" t="s">
        <v>623</v>
      </c>
      <c r="G162" s="7" t="s">
        <v>624</v>
      </c>
      <c r="H162" s="7" t="s">
        <v>625</v>
      </c>
      <c r="I162" s="7"/>
      <c r="J162" s="7"/>
      <c r="K162">
        <f t="shared" si="2"/>
        <v>0</v>
      </c>
    </row>
    <row r="163" spans="1:11" x14ac:dyDescent="0.2">
      <c r="A163" s="7">
        <v>144</v>
      </c>
      <c r="B163" s="7" t="s">
        <v>626</v>
      </c>
      <c r="C163" s="7"/>
      <c r="D163" s="7">
        <v>34910</v>
      </c>
      <c r="E163" s="7" t="s">
        <v>627</v>
      </c>
      <c r="F163" s="7" t="s">
        <v>628</v>
      </c>
      <c r="G163" s="7" t="s">
        <v>629</v>
      </c>
      <c r="H163" s="7" t="s">
        <v>630</v>
      </c>
      <c r="I163" s="7"/>
      <c r="J163" s="7"/>
      <c r="K163">
        <f t="shared" si="2"/>
        <v>0</v>
      </c>
    </row>
    <row r="164" spans="1:11" x14ac:dyDescent="0.2">
      <c r="A164" s="7">
        <v>145</v>
      </c>
      <c r="B164" s="7" t="s">
        <v>631</v>
      </c>
      <c r="C164" s="7"/>
      <c r="D164" s="7">
        <v>34645</v>
      </c>
      <c r="E164" s="7" t="s">
        <v>632</v>
      </c>
      <c r="F164" s="7" t="s">
        <v>633</v>
      </c>
      <c r="G164" s="7"/>
      <c r="H164" s="7"/>
      <c r="I164" s="7"/>
      <c r="J164" s="7"/>
      <c r="K164">
        <f t="shared" si="2"/>
        <v>0</v>
      </c>
    </row>
    <row r="165" spans="1:11" x14ac:dyDescent="0.2">
      <c r="A165" s="7">
        <v>146</v>
      </c>
      <c r="B165" s="7" t="s">
        <v>634</v>
      </c>
      <c r="C165" s="7"/>
      <c r="D165" s="7">
        <v>34439</v>
      </c>
      <c r="E165" s="7" t="s">
        <v>635</v>
      </c>
      <c r="F165" s="7" t="s">
        <v>636</v>
      </c>
      <c r="G165" s="7" t="s">
        <v>637</v>
      </c>
      <c r="H165" s="7" t="s">
        <v>638</v>
      </c>
      <c r="I165" s="7" t="s">
        <v>639</v>
      </c>
      <c r="J165" s="7"/>
      <c r="K165">
        <f t="shared" si="2"/>
        <v>0</v>
      </c>
    </row>
    <row r="166" spans="1:11" x14ac:dyDescent="0.2">
      <c r="A166" s="7">
        <v>147</v>
      </c>
      <c r="B166" s="7" t="s">
        <v>640</v>
      </c>
      <c r="C166" s="7"/>
      <c r="D166" s="7">
        <v>34332</v>
      </c>
      <c r="E166" s="7" t="s">
        <v>641</v>
      </c>
      <c r="F166" s="7" t="s">
        <v>642</v>
      </c>
      <c r="G166" s="7" t="s">
        <v>643</v>
      </c>
      <c r="H166" s="7" t="s">
        <v>644</v>
      </c>
      <c r="I166" s="7"/>
      <c r="J166" s="7"/>
      <c r="K166">
        <f t="shared" si="2"/>
        <v>0</v>
      </c>
    </row>
    <row r="167" spans="1:11" x14ac:dyDescent="0.2">
      <c r="A167" s="7">
        <v>148</v>
      </c>
      <c r="B167" s="7" t="s">
        <v>645</v>
      </c>
      <c r="C167" s="7"/>
      <c r="D167" s="7">
        <v>33863</v>
      </c>
      <c r="E167" s="7" t="s">
        <v>646</v>
      </c>
      <c r="F167" s="7"/>
      <c r="G167" s="7"/>
      <c r="H167" s="7"/>
      <c r="I167" s="7"/>
      <c r="J167" s="7"/>
      <c r="K167">
        <f t="shared" si="2"/>
        <v>0</v>
      </c>
    </row>
    <row r="168" spans="1:11" x14ac:dyDescent="0.2">
      <c r="A168" s="7">
        <v>149</v>
      </c>
      <c r="B168" s="7" t="s">
        <v>647</v>
      </c>
      <c r="C168" s="7"/>
      <c r="D168" s="7">
        <v>33771</v>
      </c>
      <c r="E168" s="7" t="s">
        <v>648</v>
      </c>
      <c r="F168" s="7" t="s">
        <v>649</v>
      </c>
      <c r="G168" s="7" t="s">
        <v>650</v>
      </c>
      <c r="H168" s="7"/>
      <c r="I168" s="7"/>
      <c r="J168" s="7"/>
      <c r="K168">
        <f t="shared" si="2"/>
        <v>0</v>
      </c>
    </row>
    <row r="169" spans="1:11" x14ac:dyDescent="0.2">
      <c r="A169" s="7">
        <v>150</v>
      </c>
      <c r="B169" s="7" t="s">
        <v>651</v>
      </c>
      <c r="C169" s="7"/>
      <c r="D169" s="7">
        <v>33511</v>
      </c>
      <c r="E169" s="7" t="s">
        <v>652</v>
      </c>
      <c r="F169" s="7" t="s">
        <v>653</v>
      </c>
      <c r="G169" s="7" t="s">
        <v>654</v>
      </c>
      <c r="H169" s="7"/>
      <c r="I169" s="7"/>
      <c r="J169" s="7"/>
      <c r="K169">
        <f t="shared" si="2"/>
        <v>0</v>
      </c>
    </row>
    <row r="170" spans="1:11" x14ac:dyDescent="0.2">
      <c r="A170" s="7">
        <v>151</v>
      </c>
      <c r="B170" s="7" t="s">
        <v>655</v>
      </c>
      <c r="C170" s="7"/>
      <c r="D170" s="7">
        <v>33501</v>
      </c>
      <c r="E170" s="7" t="s">
        <v>656</v>
      </c>
      <c r="F170" s="7"/>
      <c r="G170" s="7"/>
      <c r="H170" s="7"/>
      <c r="I170" s="7"/>
      <c r="J170" s="7"/>
      <c r="K170">
        <f t="shared" si="2"/>
        <v>0</v>
      </c>
    </row>
    <row r="171" spans="1:11" x14ac:dyDescent="0.2">
      <c r="A171" s="7">
        <v>152</v>
      </c>
      <c r="B171" s="7" t="s">
        <v>657</v>
      </c>
      <c r="C171" s="7"/>
      <c r="D171" s="7">
        <v>33312</v>
      </c>
      <c r="E171" s="7" t="s">
        <v>658</v>
      </c>
      <c r="F171" s="7" t="s">
        <v>659</v>
      </c>
      <c r="G171" s="7" t="s">
        <v>660</v>
      </c>
      <c r="H171" s="7" t="s">
        <v>661</v>
      </c>
      <c r="I171" s="7"/>
      <c r="J171" s="7"/>
      <c r="K171">
        <f t="shared" si="2"/>
        <v>0</v>
      </c>
    </row>
    <row r="172" spans="1:11" x14ac:dyDescent="0.2">
      <c r="A172" s="7">
        <v>153</v>
      </c>
      <c r="B172" s="7" t="s">
        <v>662</v>
      </c>
      <c r="C172" s="7" t="s">
        <v>23</v>
      </c>
      <c r="D172" s="7">
        <v>33257</v>
      </c>
      <c r="E172" s="7" t="s">
        <v>663</v>
      </c>
      <c r="F172" s="7" t="s">
        <v>664</v>
      </c>
      <c r="G172" s="7" t="s">
        <v>665</v>
      </c>
      <c r="H172" s="7" t="s">
        <v>666</v>
      </c>
      <c r="I172" s="7" t="s">
        <v>667</v>
      </c>
      <c r="J172" s="7" t="s">
        <v>668</v>
      </c>
      <c r="K172">
        <f t="shared" si="2"/>
        <v>0</v>
      </c>
    </row>
    <row r="173" spans="1:11" ht="13.05" hidden="1" x14ac:dyDescent="0.2">
      <c r="A173" s="7">
        <v>153</v>
      </c>
      <c r="B173" s="7" t="s">
        <v>662</v>
      </c>
      <c r="C173" s="7" t="s">
        <v>23</v>
      </c>
      <c r="D173" s="7">
        <v>33257</v>
      </c>
      <c r="E173" s="7" t="s">
        <v>669</v>
      </c>
      <c r="F173" s="7" t="s">
        <v>670</v>
      </c>
      <c r="G173" s="7" t="s">
        <v>671</v>
      </c>
      <c r="H173" s="7" t="s">
        <v>672</v>
      </c>
      <c r="I173" s="7" t="s">
        <v>673</v>
      </c>
      <c r="J173" s="7" t="s">
        <v>674</v>
      </c>
      <c r="K173" s="13">
        <f t="shared" si="2"/>
        <v>1</v>
      </c>
    </row>
    <row r="174" spans="1:11" x14ac:dyDescent="0.2">
      <c r="A174" s="7">
        <v>154</v>
      </c>
      <c r="B174" s="7" t="s">
        <v>675</v>
      </c>
      <c r="C174" s="7"/>
      <c r="D174" s="7">
        <v>33213</v>
      </c>
      <c r="E174" s="7" t="s">
        <v>676</v>
      </c>
      <c r="F174" s="7" t="s">
        <v>677</v>
      </c>
      <c r="G174" s="7"/>
      <c r="H174" s="7"/>
      <c r="I174" s="7"/>
      <c r="J174" s="7"/>
      <c r="K174">
        <f t="shared" si="2"/>
        <v>0</v>
      </c>
    </row>
    <row r="175" spans="1:11" x14ac:dyDescent="0.2">
      <c r="A175" s="7">
        <v>155</v>
      </c>
      <c r="B175" s="7" t="s">
        <v>678</v>
      </c>
      <c r="C175" s="7"/>
      <c r="D175" s="7">
        <v>33212</v>
      </c>
      <c r="E175" s="7" t="s">
        <v>679</v>
      </c>
      <c r="F175" s="7" t="s">
        <v>680</v>
      </c>
      <c r="G175" s="7" t="s">
        <v>681</v>
      </c>
      <c r="H175" s="7" t="s">
        <v>682</v>
      </c>
      <c r="I175" s="7"/>
      <c r="J175" s="7"/>
      <c r="K175">
        <f t="shared" si="2"/>
        <v>0</v>
      </c>
    </row>
    <row r="176" spans="1:11" x14ac:dyDescent="0.2">
      <c r="A176" s="7">
        <v>156</v>
      </c>
      <c r="B176" s="7" t="s">
        <v>683</v>
      </c>
      <c r="C176" s="7"/>
      <c r="D176" s="7">
        <v>32579</v>
      </c>
      <c r="E176" s="7" t="s">
        <v>684</v>
      </c>
      <c r="F176" s="7"/>
      <c r="G176" s="7"/>
      <c r="H176" s="7"/>
      <c r="I176" s="7"/>
      <c r="J176" s="7"/>
      <c r="K176">
        <f t="shared" si="2"/>
        <v>0</v>
      </c>
    </row>
    <row r="177" spans="1:11" x14ac:dyDescent="0.2">
      <c r="A177" s="7">
        <v>157</v>
      </c>
      <c r="B177" s="7" t="s">
        <v>685</v>
      </c>
      <c r="C177" s="7"/>
      <c r="D177" s="7">
        <v>32297</v>
      </c>
      <c r="E177" s="7" t="s">
        <v>686</v>
      </c>
      <c r="F177" s="7"/>
      <c r="G177" s="7"/>
      <c r="H177" s="7"/>
      <c r="I177" s="7"/>
      <c r="J177" s="7"/>
      <c r="K177">
        <f t="shared" si="2"/>
        <v>0</v>
      </c>
    </row>
    <row r="178" spans="1:11" x14ac:dyDescent="0.2">
      <c r="A178" s="7">
        <v>158</v>
      </c>
      <c r="B178" s="7" t="s">
        <v>687</v>
      </c>
      <c r="C178" s="7"/>
      <c r="D178" s="7">
        <v>32190</v>
      </c>
      <c r="E178" s="7" t="s">
        <v>688</v>
      </c>
      <c r="F178" s="7"/>
      <c r="G178" s="7"/>
      <c r="H178" s="7"/>
      <c r="I178" s="7"/>
      <c r="J178" s="7"/>
      <c r="K178">
        <f t="shared" si="2"/>
        <v>0</v>
      </c>
    </row>
    <row r="179" spans="1:11" x14ac:dyDescent="0.2">
      <c r="A179" s="7">
        <v>159</v>
      </c>
      <c r="B179" s="7" t="s">
        <v>689</v>
      </c>
      <c r="C179" s="7" t="s">
        <v>23</v>
      </c>
      <c r="D179" s="7">
        <v>32066</v>
      </c>
      <c r="E179" s="7" t="s">
        <v>690</v>
      </c>
      <c r="F179" s="7" t="s">
        <v>363</v>
      </c>
      <c r="G179" s="7" t="s">
        <v>691</v>
      </c>
      <c r="H179" s="7" t="s">
        <v>692</v>
      </c>
      <c r="I179" s="7" t="s">
        <v>693</v>
      </c>
      <c r="J179" s="7"/>
      <c r="K179">
        <f t="shared" si="2"/>
        <v>0</v>
      </c>
    </row>
    <row r="180" spans="1:11" ht="13.05" hidden="1" x14ac:dyDescent="0.2">
      <c r="A180" s="7">
        <v>159</v>
      </c>
      <c r="B180" s="7" t="s">
        <v>689</v>
      </c>
      <c r="C180" s="7" t="s">
        <v>23</v>
      </c>
      <c r="D180" s="7">
        <v>32066</v>
      </c>
      <c r="E180" s="7" t="s">
        <v>694</v>
      </c>
      <c r="F180" s="7" t="s">
        <v>695</v>
      </c>
      <c r="G180" s="7"/>
      <c r="H180" s="7"/>
      <c r="I180" s="7"/>
      <c r="J180" s="7"/>
      <c r="K180" s="13">
        <f t="shared" si="2"/>
        <v>1</v>
      </c>
    </row>
    <row r="181" spans="1:11" x14ac:dyDescent="0.2">
      <c r="A181" s="7">
        <v>160</v>
      </c>
      <c r="B181" s="7" t="s">
        <v>696</v>
      </c>
      <c r="C181" s="7"/>
      <c r="D181" s="7">
        <v>31757</v>
      </c>
      <c r="E181" s="7" t="s">
        <v>697</v>
      </c>
      <c r="F181" s="7" t="s">
        <v>698</v>
      </c>
      <c r="G181" s="7"/>
      <c r="H181" s="7"/>
      <c r="I181" s="7"/>
      <c r="J181" s="7"/>
      <c r="K181">
        <f t="shared" si="2"/>
        <v>0</v>
      </c>
    </row>
    <row r="182" spans="1:11" x14ac:dyDescent="0.2">
      <c r="A182" s="7">
        <v>161</v>
      </c>
      <c r="B182" s="7" t="s">
        <v>699</v>
      </c>
      <c r="C182" s="7"/>
      <c r="D182" s="7">
        <v>31756</v>
      </c>
      <c r="E182" s="7" t="s">
        <v>700</v>
      </c>
      <c r="F182" s="7" t="s">
        <v>701</v>
      </c>
      <c r="G182" s="7" t="s">
        <v>702</v>
      </c>
      <c r="H182" s="7"/>
      <c r="I182" s="7"/>
      <c r="J182" s="7"/>
      <c r="K182">
        <f t="shared" si="2"/>
        <v>0</v>
      </c>
    </row>
    <row r="183" spans="1:11" x14ac:dyDescent="0.2">
      <c r="A183" s="7">
        <v>162</v>
      </c>
      <c r="B183" s="7" t="s">
        <v>703</v>
      </c>
      <c r="C183" s="7"/>
      <c r="D183" s="7">
        <v>31294</v>
      </c>
      <c r="E183" s="7" t="s">
        <v>704</v>
      </c>
      <c r="F183" s="7" t="s">
        <v>705</v>
      </c>
      <c r="G183" s="7" t="s">
        <v>706</v>
      </c>
      <c r="H183" s="7"/>
      <c r="I183" s="7"/>
      <c r="J183" s="7"/>
      <c r="K183">
        <f t="shared" si="2"/>
        <v>0</v>
      </c>
    </row>
    <row r="184" spans="1:11" x14ac:dyDescent="0.2">
      <c r="A184" s="7">
        <v>163</v>
      </c>
      <c r="B184" s="7" t="s">
        <v>707</v>
      </c>
      <c r="C184" s="7" t="s">
        <v>23</v>
      </c>
      <c r="D184" s="7">
        <v>31263</v>
      </c>
      <c r="E184" s="7" t="s">
        <v>708</v>
      </c>
      <c r="F184" s="7" t="s">
        <v>709</v>
      </c>
      <c r="G184" s="7"/>
      <c r="H184" s="7"/>
      <c r="I184" s="7"/>
      <c r="J184" s="7"/>
      <c r="K184">
        <f t="shared" si="2"/>
        <v>0</v>
      </c>
    </row>
    <row r="185" spans="1:11" ht="13.05" hidden="1" x14ac:dyDescent="0.2">
      <c r="A185" s="7">
        <v>163</v>
      </c>
      <c r="B185" s="7" t="s">
        <v>707</v>
      </c>
      <c r="C185" s="7" t="s">
        <v>23</v>
      </c>
      <c r="D185" s="7">
        <v>31263</v>
      </c>
      <c r="E185" s="7" t="s">
        <v>710</v>
      </c>
      <c r="F185" s="7" t="s">
        <v>536</v>
      </c>
      <c r="G185" s="7" t="s">
        <v>711</v>
      </c>
      <c r="H185" s="7"/>
      <c r="I185" s="7"/>
      <c r="J185" s="7"/>
      <c r="K185" s="13">
        <f t="shared" si="2"/>
        <v>1</v>
      </c>
    </row>
    <row r="186" spans="1:11" x14ac:dyDescent="0.2">
      <c r="A186" s="7">
        <v>164</v>
      </c>
      <c r="B186" s="7" t="s">
        <v>712</v>
      </c>
      <c r="C186" s="7"/>
      <c r="D186" s="7">
        <v>31149</v>
      </c>
      <c r="E186" s="7" t="s">
        <v>713</v>
      </c>
      <c r="F186" s="7"/>
      <c r="G186" s="7"/>
      <c r="H186" s="7"/>
      <c r="I186" s="7"/>
      <c r="J186" s="7"/>
      <c r="K186">
        <f t="shared" si="2"/>
        <v>0</v>
      </c>
    </row>
    <row r="187" spans="1:11" x14ac:dyDescent="0.2">
      <c r="A187" s="7">
        <v>165</v>
      </c>
      <c r="B187" s="7" t="s">
        <v>714</v>
      </c>
      <c r="C187" s="7" t="s">
        <v>23</v>
      </c>
      <c r="D187" s="7">
        <v>31138</v>
      </c>
      <c r="E187" s="7" t="s">
        <v>715</v>
      </c>
      <c r="F187" s="7" t="s">
        <v>716</v>
      </c>
      <c r="G187" s="7" t="s">
        <v>717</v>
      </c>
      <c r="H187" s="7" t="s">
        <v>718</v>
      </c>
      <c r="I187" s="7" t="s">
        <v>719</v>
      </c>
      <c r="J187" s="7" t="s">
        <v>720</v>
      </c>
      <c r="K187">
        <f t="shared" si="2"/>
        <v>0</v>
      </c>
    </row>
    <row r="188" spans="1:11" ht="13.05" hidden="1" x14ac:dyDescent="0.2">
      <c r="A188" s="7">
        <v>165</v>
      </c>
      <c r="B188" s="7" t="s">
        <v>714</v>
      </c>
      <c r="C188" s="7" t="s">
        <v>23</v>
      </c>
      <c r="D188" s="7">
        <v>31138</v>
      </c>
      <c r="E188" s="7" t="s">
        <v>721</v>
      </c>
      <c r="F188" s="7" t="s">
        <v>722</v>
      </c>
      <c r="G188" s="7" t="s">
        <v>723</v>
      </c>
      <c r="H188" s="7" t="s">
        <v>724</v>
      </c>
      <c r="I188" s="7" t="s">
        <v>725</v>
      </c>
      <c r="J188" s="7" t="s">
        <v>726</v>
      </c>
      <c r="K188" s="13">
        <f t="shared" si="2"/>
        <v>1</v>
      </c>
    </row>
    <row r="189" spans="1:11" x14ac:dyDescent="0.2">
      <c r="A189" s="7">
        <v>166</v>
      </c>
      <c r="B189" s="7" t="s">
        <v>727</v>
      </c>
      <c r="C189" s="7"/>
      <c r="D189" s="7">
        <v>31106</v>
      </c>
      <c r="E189" s="7" t="s">
        <v>728</v>
      </c>
      <c r="F189" s="7"/>
      <c r="G189" s="7"/>
      <c r="H189" s="7"/>
      <c r="I189" s="7"/>
      <c r="J189" s="7"/>
      <c r="K189">
        <f t="shared" si="2"/>
        <v>0</v>
      </c>
    </row>
    <row r="190" spans="1:11" x14ac:dyDescent="0.2">
      <c r="A190" s="7">
        <v>167</v>
      </c>
      <c r="B190" s="7" t="s">
        <v>729</v>
      </c>
      <c r="C190" s="7"/>
      <c r="D190" s="7">
        <v>31092</v>
      </c>
      <c r="E190" s="7" t="s">
        <v>730</v>
      </c>
      <c r="F190" s="7" t="s">
        <v>731</v>
      </c>
      <c r="G190" s="7" t="s">
        <v>732</v>
      </c>
      <c r="H190" s="7" t="s">
        <v>733</v>
      </c>
      <c r="I190" s="7"/>
      <c r="J190" s="7"/>
      <c r="K190">
        <f t="shared" si="2"/>
        <v>0</v>
      </c>
    </row>
    <row r="191" spans="1:11" x14ac:dyDescent="0.2">
      <c r="A191" s="7">
        <v>168</v>
      </c>
      <c r="B191" s="7" t="s">
        <v>734</v>
      </c>
      <c r="C191" s="7" t="s">
        <v>23</v>
      </c>
      <c r="D191" s="7">
        <v>30625</v>
      </c>
      <c r="E191" s="7" t="s">
        <v>735</v>
      </c>
      <c r="F191" s="7" t="s">
        <v>736</v>
      </c>
      <c r="G191" s="7"/>
      <c r="H191" s="7"/>
      <c r="I191" s="7"/>
      <c r="J191" s="7"/>
      <c r="K191">
        <f t="shared" si="2"/>
        <v>0</v>
      </c>
    </row>
    <row r="192" spans="1:11" ht="13.05" hidden="1" x14ac:dyDescent="0.2">
      <c r="A192" s="7">
        <v>168</v>
      </c>
      <c r="B192" s="7" t="s">
        <v>734</v>
      </c>
      <c r="C192" s="7" t="s">
        <v>23</v>
      </c>
      <c r="D192" s="7">
        <v>30625</v>
      </c>
      <c r="E192" s="7" t="s">
        <v>737</v>
      </c>
      <c r="F192" s="7" t="s">
        <v>738</v>
      </c>
      <c r="G192" s="7" t="s">
        <v>739</v>
      </c>
      <c r="H192" s="7" t="s">
        <v>740</v>
      </c>
      <c r="I192" s="7"/>
      <c r="J192" s="7"/>
      <c r="K192" s="13">
        <f t="shared" si="2"/>
        <v>1</v>
      </c>
    </row>
    <row r="193" spans="1:11" x14ac:dyDescent="0.2">
      <c r="A193" s="7">
        <v>169</v>
      </c>
      <c r="B193" s="7" t="s">
        <v>741</v>
      </c>
      <c r="C193" s="7"/>
      <c r="D193" s="7">
        <v>30563</v>
      </c>
      <c r="E193" s="7" t="s">
        <v>742</v>
      </c>
      <c r="F193" s="7"/>
      <c r="G193" s="7"/>
      <c r="H193" s="7"/>
      <c r="I193" s="7"/>
      <c r="J193" s="7"/>
      <c r="K193">
        <f t="shared" si="2"/>
        <v>0</v>
      </c>
    </row>
    <row r="194" spans="1:11" x14ac:dyDescent="0.2">
      <c r="A194" s="7">
        <v>170</v>
      </c>
      <c r="B194" s="7" t="s">
        <v>743</v>
      </c>
      <c r="C194" s="7"/>
      <c r="D194" s="7">
        <v>30142</v>
      </c>
      <c r="E194" s="7" t="s">
        <v>744</v>
      </c>
      <c r="F194" s="7" t="s">
        <v>745</v>
      </c>
      <c r="G194" s="7" t="s">
        <v>746</v>
      </c>
      <c r="H194" s="7" t="s">
        <v>747</v>
      </c>
      <c r="I194" s="7"/>
      <c r="J194" s="7"/>
      <c r="K194">
        <f t="shared" si="2"/>
        <v>0</v>
      </c>
    </row>
    <row r="195" spans="1:11" x14ac:dyDescent="0.2">
      <c r="A195" s="7">
        <v>171</v>
      </c>
      <c r="B195" s="7" t="s">
        <v>748</v>
      </c>
      <c r="C195" s="7"/>
      <c r="D195" s="7">
        <v>30067</v>
      </c>
      <c r="E195" s="7" t="s">
        <v>749</v>
      </c>
      <c r="F195" s="7"/>
      <c r="G195" s="7"/>
      <c r="H195" s="7"/>
      <c r="I195" s="7"/>
      <c r="J195" s="7"/>
      <c r="K195">
        <f t="shared" si="2"/>
        <v>0</v>
      </c>
    </row>
    <row r="196" spans="1:11" x14ac:dyDescent="0.2">
      <c r="A196" s="7">
        <v>172</v>
      </c>
      <c r="B196" s="7" t="s">
        <v>750</v>
      </c>
      <c r="C196" s="7"/>
      <c r="D196" s="7">
        <v>30003</v>
      </c>
      <c r="E196" s="7" t="s">
        <v>751</v>
      </c>
      <c r="F196" s="7"/>
      <c r="G196" s="7"/>
      <c r="H196" s="7"/>
      <c r="I196" s="7"/>
      <c r="J196" s="7"/>
      <c r="K196">
        <f t="shared" si="2"/>
        <v>0</v>
      </c>
    </row>
    <row r="197" spans="1:11" x14ac:dyDescent="0.2">
      <c r="A197" s="7">
        <v>173</v>
      </c>
      <c r="B197" s="7" t="s">
        <v>752</v>
      </c>
      <c r="C197" s="7"/>
      <c r="D197" s="7">
        <v>29658</v>
      </c>
      <c r="E197" s="7" t="s">
        <v>753</v>
      </c>
      <c r="F197" s="7" t="s">
        <v>754</v>
      </c>
      <c r="G197" s="7"/>
      <c r="H197" s="7"/>
      <c r="I197" s="7"/>
      <c r="J197" s="7"/>
      <c r="K197">
        <f t="shared" si="2"/>
        <v>0</v>
      </c>
    </row>
    <row r="198" spans="1:11" x14ac:dyDescent="0.2">
      <c r="A198" s="7">
        <v>174</v>
      </c>
      <c r="B198" s="7" t="s">
        <v>755</v>
      </c>
      <c r="C198" s="7"/>
      <c r="D198" s="7">
        <v>29457</v>
      </c>
      <c r="E198" s="7" t="s">
        <v>756</v>
      </c>
      <c r="F198" s="7" t="s">
        <v>757</v>
      </c>
      <c r="G198" s="7"/>
      <c r="H198" s="7"/>
      <c r="I198" s="7"/>
      <c r="J198" s="7"/>
      <c r="K198">
        <f t="shared" si="2"/>
        <v>0</v>
      </c>
    </row>
    <row r="199" spans="1:11" x14ac:dyDescent="0.2">
      <c r="A199" s="7">
        <v>175</v>
      </c>
      <c r="B199" s="7" t="s">
        <v>758</v>
      </c>
      <c r="C199" s="7"/>
      <c r="D199" s="7">
        <v>29021</v>
      </c>
      <c r="E199" s="7" t="s">
        <v>759</v>
      </c>
      <c r="F199" s="7"/>
      <c r="G199" s="7"/>
      <c r="H199" s="7"/>
      <c r="I199" s="7"/>
      <c r="J199" s="7"/>
      <c r="K199">
        <f t="shared" si="2"/>
        <v>0</v>
      </c>
    </row>
    <row r="200" spans="1:11" x14ac:dyDescent="0.2">
      <c r="A200" s="7">
        <v>176</v>
      </c>
      <c r="B200" s="7" t="s">
        <v>760</v>
      </c>
      <c r="C200" s="7"/>
      <c r="D200" s="7">
        <v>28853</v>
      </c>
      <c r="E200" s="7" t="s">
        <v>761</v>
      </c>
      <c r="F200" s="7"/>
      <c r="G200" s="7"/>
      <c r="H200" s="7"/>
      <c r="I200" s="7"/>
      <c r="J200" s="7"/>
      <c r="K200">
        <f t="shared" ref="K200:K263" si="3">IF(A199=A200,1,0)</f>
        <v>0</v>
      </c>
    </row>
    <row r="201" spans="1:11" x14ac:dyDescent="0.2">
      <c r="A201" s="7">
        <v>177</v>
      </c>
      <c r="B201" s="7" t="s">
        <v>762</v>
      </c>
      <c r="C201" s="7"/>
      <c r="D201" s="7">
        <v>28828</v>
      </c>
      <c r="E201" s="7" t="s">
        <v>763</v>
      </c>
      <c r="F201" s="7" t="s">
        <v>764</v>
      </c>
      <c r="G201" s="7" t="s">
        <v>765</v>
      </c>
      <c r="H201" s="7" t="s">
        <v>766</v>
      </c>
      <c r="I201" s="7"/>
      <c r="J201" s="7"/>
      <c r="K201">
        <f t="shared" si="3"/>
        <v>0</v>
      </c>
    </row>
    <row r="202" spans="1:11" x14ac:dyDescent="0.2">
      <c r="A202" s="7">
        <v>178</v>
      </c>
      <c r="B202" s="7" t="s">
        <v>767</v>
      </c>
      <c r="C202" s="7"/>
      <c r="D202" s="7">
        <v>28685</v>
      </c>
      <c r="E202" s="7" t="s">
        <v>465</v>
      </c>
      <c r="F202" s="7"/>
      <c r="G202" s="7"/>
      <c r="H202" s="7"/>
      <c r="I202" s="7"/>
      <c r="J202" s="7"/>
      <c r="K202">
        <f t="shared" si="3"/>
        <v>0</v>
      </c>
    </row>
    <row r="203" spans="1:11" x14ac:dyDescent="0.2">
      <c r="A203" s="7">
        <v>179</v>
      </c>
      <c r="B203" s="7" t="s">
        <v>768</v>
      </c>
      <c r="C203" s="7"/>
      <c r="D203" s="7">
        <v>28673</v>
      </c>
      <c r="E203" s="7" t="s">
        <v>769</v>
      </c>
      <c r="F203" s="7" t="s">
        <v>770</v>
      </c>
      <c r="G203" s="7"/>
      <c r="H203" s="7"/>
      <c r="I203" s="7"/>
      <c r="J203" s="7"/>
      <c r="K203">
        <f t="shared" si="3"/>
        <v>0</v>
      </c>
    </row>
    <row r="204" spans="1:11" x14ac:dyDescent="0.2">
      <c r="A204" s="7">
        <v>180</v>
      </c>
      <c r="B204" s="7" t="s">
        <v>771</v>
      </c>
      <c r="C204" s="7"/>
      <c r="D204" s="7">
        <v>28603</v>
      </c>
      <c r="E204" s="7" t="s">
        <v>772</v>
      </c>
      <c r="F204" s="7" t="s">
        <v>773</v>
      </c>
      <c r="G204" s="7" t="s">
        <v>774</v>
      </c>
      <c r="H204" s="7"/>
      <c r="I204" s="7"/>
      <c r="J204" s="7"/>
      <c r="K204">
        <f t="shared" si="3"/>
        <v>0</v>
      </c>
    </row>
    <row r="205" spans="1:11" x14ac:dyDescent="0.2">
      <c r="A205" s="7">
        <v>181</v>
      </c>
      <c r="B205" s="7" t="s">
        <v>775</v>
      </c>
      <c r="C205" s="7"/>
      <c r="D205" s="7">
        <v>28398</v>
      </c>
      <c r="E205" s="7" t="s">
        <v>776</v>
      </c>
      <c r="F205" s="7" t="s">
        <v>777</v>
      </c>
      <c r="G205" s="7" t="s">
        <v>778</v>
      </c>
      <c r="H205" s="7" t="s">
        <v>779</v>
      </c>
      <c r="I205" s="7" t="s">
        <v>780</v>
      </c>
      <c r="J205" s="7"/>
      <c r="K205">
        <f t="shared" si="3"/>
        <v>0</v>
      </c>
    </row>
    <row r="206" spans="1:11" x14ac:dyDescent="0.2">
      <c r="A206" s="7">
        <v>182</v>
      </c>
      <c r="B206" s="7" t="s">
        <v>781</v>
      </c>
      <c r="C206" s="7"/>
      <c r="D206" s="7">
        <v>28378</v>
      </c>
      <c r="E206" s="7" t="s">
        <v>782</v>
      </c>
      <c r="F206" s="7" t="s">
        <v>783</v>
      </c>
      <c r="G206" s="7"/>
      <c r="H206" s="7"/>
      <c r="I206" s="7"/>
      <c r="J206" s="7"/>
      <c r="K206">
        <f t="shared" si="3"/>
        <v>0</v>
      </c>
    </row>
    <row r="207" spans="1:11" x14ac:dyDescent="0.2">
      <c r="A207" s="7">
        <v>183</v>
      </c>
      <c r="B207" s="7" t="s">
        <v>784</v>
      </c>
      <c r="C207" s="7"/>
      <c r="D207" s="7">
        <v>28332</v>
      </c>
      <c r="E207" s="7" t="s">
        <v>785</v>
      </c>
      <c r="F207" s="7" t="s">
        <v>786</v>
      </c>
      <c r="G207" s="7" t="s">
        <v>787</v>
      </c>
      <c r="H207" s="7" t="s">
        <v>788</v>
      </c>
      <c r="I207" s="7"/>
      <c r="J207" s="7"/>
      <c r="K207">
        <f t="shared" si="3"/>
        <v>0</v>
      </c>
    </row>
    <row r="208" spans="1:11" x14ac:dyDescent="0.2">
      <c r="A208" s="7">
        <v>184</v>
      </c>
      <c r="B208" s="7" t="s">
        <v>789</v>
      </c>
      <c r="C208" s="7"/>
      <c r="D208" s="7">
        <v>28315</v>
      </c>
      <c r="E208" s="7" t="s">
        <v>790</v>
      </c>
      <c r="F208" s="7" t="s">
        <v>791</v>
      </c>
      <c r="G208" s="7"/>
      <c r="H208" s="7"/>
      <c r="I208" s="7"/>
      <c r="J208" s="7"/>
      <c r="K208">
        <f t="shared" si="3"/>
        <v>0</v>
      </c>
    </row>
    <row r="209" spans="1:11" x14ac:dyDescent="0.2">
      <c r="A209" s="7">
        <v>185</v>
      </c>
      <c r="B209" s="7" t="s">
        <v>792</v>
      </c>
      <c r="C209" s="7"/>
      <c r="D209" s="7">
        <v>27631</v>
      </c>
      <c r="E209" s="7" t="s">
        <v>793</v>
      </c>
      <c r="F209" s="7" t="s">
        <v>794</v>
      </c>
      <c r="G209" s="7" t="s">
        <v>795</v>
      </c>
      <c r="H209" s="7"/>
      <c r="I209" s="7"/>
      <c r="J209" s="7"/>
      <c r="K209">
        <f t="shared" si="3"/>
        <v>0</v>
      </c>
    </row>
    <row r="210" spans="1:11" x14ac:dyDescent="0.2">
      <c r="A210" s="7">
        <v>186</v>
      </c>
      <c r="B210" s="7" t="s">
        <v>796</v>
      </c>
      <c r="C210" s="7"/>
      <c r="D210" s="7">
        <v>27411</v>
      </c>
      <c r="E210" s="7" t="s">
        <v>797</v>
      </c>
      <c r="F210" s="7" t="s">
        <v>798</v>
      </c>
      <c r="G210" s="7"/>
      <c r="H210" s="7"/>
      <c r="I210" s="7"/>
      <c r="J210" s="7"/>
      <c r="K210">
        <f t="shared" si="3"/>
        <v>0</v>
      </c>
    </row>
    <row r="211" spans="1:11" x14ac:dyDescent="0.2">
      <c r="A211" s="7">
        <v>187</v>
      </c>
      <c r="B211" s="7" t="s">
        <v>799</v>
      </c>
      <c r="C211" s="7"/>
      <c r="D211" s="7">
        <v>27400</v>
      </c>
      <c r="E211" s="7" t="s">
        <v>800</v>
      </c>
      <c r="F211" s="7" t="s">
        <v>801</v>
      </c>
      <c r="G211" s="7" t="s">
        <v>802</v>
      </c>
      <c r="H211" s="7" t="s">
        <v>803</v>
      </c>
      <c r="I211" s="7" t="s">
        <v>804</v>
      </c>
      <c r="J211" s="7"/>
      <c r="K211">
        <f t="shared" si="3"/>
        <v>0</v>
      </c>
    </row>
    <row r="212" spans="1:11" x14ac:dyDescent="0.2">
      <c r="A212" s="7">
        <v>188</v>
      </c>
      <c r="B212" s="7" t="s">
        <v>805</v>
      </c>
      <c r="C212" s="7"/>
      <c r="D212" s="7">
        <v>27332</v>
      </c>
      <c r="E212" s="7" t="s">
        <v>806</v>
      </c>
      <c r="F212" s="7" t="s">
        <v>807</v>
      </c>
      <c r="G212" s="7" t="s">
        <v>808</v>
      </c>
      <c r="H212" s="7" t="s">
        <v>809</v>
      </c>
      <c r="I212" s="7" t="s">
        <v>810</v>
      </c>
      <c r="J212" s="7"/>
      <c r="K212">
        <f t="shared" si="3"/>
        <v>0</v>
      </c>
    </row>
    <row r="213" spans="1:11" x14ac:dyDescent="0.2">
      <c r="A213" s="7">
        <v>189</v>
      </c>
      <c r="B213" s="7" t="s">
        <v>811</v>
      </c>
      <c r="C213" s="7"/>
      <c r="D213" s="7">
        <v>27285</v>
      </c>
      <c r="E213" s="7" t="s">
        <v>812</v>
      </c>
      <c r="F213" s="7" t="s">
        <v>813</v>
      </c>
      <c r="G213" s="7"/>
      <c r="H213" s="7"/>
      <c r="I213" s="7"/>
      <c r="J213" s="7"/>
      <c r="K213">
        <f t="shared" si="3"/>
        <v>0</v>
      </c>
    </row>
    <row r="214" spans="1:11" x14ac:dyDescent="0.2">
      <c r="A214" s="7">
        <v>190</v>
      </c>
      <c r="B214" s="7" t="s">
        <v>814</v>
      </c>
      <c r="C214" s="7"/>
      <c r="D214" s="7">
        <v>27243</v>
      </c>
      <c r="E214" s="7" t="s">
        <v>815</v>
      </c>
      <c r="F214" s="7" t="s">
        <v>816</v>
      </c>
      <c r="G214" s="7"/>
      <c r="H214" s="7"/>
      <c r="I214" s="7"/>
      <c r="J214" s="7"/>
      <c r="K214">
        <f t="shared" si="3"/>
        <v>0</v>
      </c>
    </row>
    <row r="215" spans="1:11" x14ac:dyDescent="0.2">
      <c r="A215" s="7">
        <v>191</v>
      </c>
      <c r="B215" s="7" t="s">
        <v>817</v>
      </c>
      <c r="C215" s="7"/>
      <c r="D215" s="7">
        <v>27110</v>
      </c>
      <c r="E215" s="7" t="s">
        <v>818</v>
      </c>
      <c r="F215" s="7" t="s">
        <v>819</v>
      </c>
      <c r="G215" s="7" t="s">
        <v>820</v>
      </c>
      <c r="H215" s="7"/>
      <c r="I215" s="7"/>
      <c r="J215" s="7"/>
      <c r="K215">
        <f t="shared" si="3"/>
        <v>0</v>
      </c>
    </row>
    <row r="216" spans="1:11" x14ac:dyDescent="0.2">
      <c r="A216" s="7">
        <v>192</v>
      </c>
      <c r="B216" s="7" t="s">
        <v>821</v>
      </c>
      <c r="C216" s="7"/>
      <c r="D216" s="7">
        <v>27074</v>
      </c>
      <c r="E216" s="7" t="s">
        <v>822</v>
      </c>
      <c r="F216" s="7" t="s">
        <v>823</v>
      </c>
      <c r="G216" s="7"/>
      <c r="H216" s="7"/>
      <c r="I216" s="7"/>
      <c r="J216" s="7"/>
      <c r="K216">
        <f t="shared" si="3"/>
        <v>0</v>
      </c>
    </row>
    <row r="217" spans="1:11" x14ac:dyDescent="0.2">
      <c r="A217" s="7">
        <v>193</v>
      </c>
      <c r="B217" s="7" t="s">
        <v>824</v>
      </c>
      <c r="C217" s="7"/>
      <c r="D217" s="7">
        <v>26905</v>
      </c>
      <c r="E217" s="7" t="s">
        <v>53</v>
      </c>
      <c r="F217" s="7"/>
      <c r="G217" s="7"/>
      <c r="H217" s="7"/>
      <c r="I217" s="7"/>
      <c r="J217" s="7"/>
      <c r="K217">
        <f t="shared" si="3"/>
        <v>0</v>
      </c>
    </row>
    <row r="218" spans="1:11" x14ac:dyDescent="0.2">
      <c r="A218" s="7">
        <v>194</v>
      </c>
      <c r="B218" s="7" t="s">
        <v>825</v>
      </c>
      <c r="C218" s="7"/>
      <c r="D218" s="7">
        <v>26767</v>
      </c>
      <c r="E218" s="7" t="s">
        <v>826</v>
      </c>
      <c r="F218" s="7" t="s">
        <v>827</v>
      </c>
      <c r="G218" s="7" t="s">
        <v>828</v>
      </c>
      <c r="H218" s="7" t="s">
        <v>829</v>
      </c>
      <c r="I218" s="7" t="s">
        <v>830</v>
      </c>
      <c r="J218" s="7" t="s">
        <v>831</v>
      </c>
      <c r="K218">
        <f t="shared" si="3"/>
        <v>0</v>
      </c>
    </row>
    <row r="219" spans="1:11" x14ac:dyDescent="0.2">
      <c r="A219" s="7">
        <v>195</v>
      </c>
      <c r="B219" s="7" t="s">
        <v>832</v>
      </c>
      <c r="C219" s="7"/>
      <c r="D219" s="7">
        <v>26498</v>
      </c>
      <c r="E219" s="7" t="s">
        <v>592</v>
      </c>
      <c r="F219" s="7"/>
      <c r="G219" s="7"/>
      <c r="H219" s="7"/>
      <c r="I219" s="7"/>
      <c r="J219" s="7"/>
      <c r="K219">
        <f t="shared" si="3"/>
        <v>0</v>
      </c>
    </row>
    <row r="220" spans="1:11" x14ac:dyDescent="0.2">
      <c r="A220" s="7">
        <v>196</v>
      </c>
      <c r="B220" s="7" t="s">
        <v>833</v>
      </c>
      <c r="C220" s="7"/>
      <c r="D220" s="7">
        <v>26459</v>
      </c>
      <c r="E220" s="7" t="s">
        <v>165</v>
      </c>
      <c r="F220" s="7" t="s">
        <v>834</v>
      </c>
      <c r="G220" s="7" t="s">
        <v>835</v>
      </c>
      <c r="H220" s="7" t="s">
        <v>836</v>
      </c>
      <c r="I220" s="7"/>
      <c r="J220" s="7"/>
      <c r="K220">
        <f t="shared" si="3"/>
        <v>0</v>
      </c>
    </row>
    <row r="221" spans="1:11" x14ac:dyDescent="0.2">
      <c r="A221" s="7">
        <v>197</v>
      </c>
      <c r="B221" s="7" t="s">
        <v>837</v>
      </c>
      <c r="C221" s="7"/>
      <c r="D221" s="7">
        <v>26443</v>
      </c>
      <c r="E221" s="7" t="s">
        <v>838</v>
      </c>
      <c r="F221" s="7" t="s">
        <v>839</v>
      </c>
      <c r="G221" s="7" t="s">
        <v>840</v>
      </c>
      <c r="H221" s="7" t="s">
        <v>841</v>
      </c>
      <c r="I221" s="7"/>
      <c r="J221" s="7"/>
      <c r="K221">
        <f t="shared" si="3"/>
        <v>0</v>
      </c>
    </row>
    <row r="222" spans="1:11" x14ac:dyDescent="0.2">
      <c r="A222" s="7">
        <v>198</v>
      </c>
      <c r="B222" s="7" t="s">
        <v>842</v>
      </c>
      <c r="C222" s="7"/>
      <c r="D222" s="7">
        <v>26302</v>
      </c>
      <c r="E222" s="7" t="s">
        <v>843</v>
      </c>
      <c r="F222" s="7" t="s">
        <v>844</v>
      </c>
      <c r="G222" s="7"/>
      <c r="H222" s="7"/>
      <c r="I222" s="7"/>
      <c r="J222" s="7"/>
      <c r="K222">
        <f t="shared" si="3"/>
        <v>0</v>
      </c>
    </row>
    <row r="223" spans="1:11" x14ac:dyDescent="0.2">
      <c r="A223" s="7">
        <v>199</v>
      </c>
      <c r="B223" s="7" t="s">
        <v>845</v>
      </c>
      <c r="C223" s="7"/>
      <c r="D223" s="7">
        <v>26235</v>
      </c>
      <c r="E223" s="7" t="s">
        <v>846</v>
      </c>
      <c r="F223" s="7"/>
      <c r="G223" s="7"/>
      <c r="H223" s="7"/>
      <c r="I223" s="7"/>
      <c r="J223" s="7"/>
      <c r="K223">
        <f t="shared" si="3"/>
        <v>0</v>
      </c>
    </row>
    <row r="224" spans="1:11" x14ac:dyDescent="0.2">
      <c r="A224" s="7">
        <v>200</v>
      </c>
      <c r="B224" s="7" t="s">
        <v>847</v>
      </c>
      <c r="C224" s="7"/>
      <c r="D224" s="7">
        <v>25825</v>
      </c>
      <c r="E224" s="7" t="s">
        <v>848</v>
      </c>
      <c r="F224" s="7"/>
      <c r="G224" s="7"/>
      <c r="H224" s="7"/>
      <c r="I224" s="7"/>
      <c r="J224" s="7"/>
      <c r="K224">
        <f t="shared" si="3"/>
        <v>0</v>
      </c>
    </row>
    <row r="225" spans="1:11" x14ac:dyDescent="0.2">
      <c r="A225" s="7">
        <v>201</v>
      </c>
      <c r="B225" s="7" t="s">
        <v>849</v>
      </c>
      <c r="C225" s="7"/>
      <c r="D225" s="7">
        <v>25758</v>
      </c>
      <c r="E225" s="7" t="s">
        <v>850</v>
      </c>
      <c r="F225" s="7"/>
      <c r="G225" s="7"/>
      <c r="H225" s="7"/>
      <c r="I225" s="7"/>
      <c r="J225" s="7"/>
      <c r="K225">
        <f t="shared" si="3"/>
        <v>0</v>
      </c>
    </row>
    <row r="226" spans="1:11" x14ac:dyDescent="0.2">
      <c r="A226" s="7">
        <v>202</v>
      </c>
      <c r="B226" s="7" t="s">
        <v>851</v>
      </c>
      <c r="C226" s="7"/>
      <c r="D226" s="7">
        <v>25728</v>
      </c>
      <c r="E226" s="7" t="s">
        <v>852</v>
      </c>
      <c r="F226" s="7" t="s">
        <v>853</v>
      </c>
      <c r="G226" s="7" t="s">
        <v>854</v>
      </c>
      <c r="H226" s="7" t="s">
        <v>855</v>
      </c>
      <c r="I226" s="7" t="s">
        <v>856</v>
      </c>
      <c r="J226" s="7"/>
      <c r="K226">
        <f t="shared" si="3"/>
        <v>0</v>
      </c>
    </row>
    <row r="227" spans="1:11" x14ac:dyDescent="0.2">
      <c r="A227" s="7">
        <v>203</v>
      </c>
      <c r="B227" s="7" t="s">
        <v>857</v>
      </c>
      <c r="C227" s="7"/>
      <c r="D227" s="7">
        <v>25721</v>
      </c>
      <c r="E227" s="7" t="s">
        <v>858</v>
      </c>
      <c r="F227" s="7"/>
      <c r="G227" s="7"/>
      <c r="H227" s="7"/>
      <c r="I227" s="7"/>
      <c r="J227" s="7"/>
      <c r="K227">
        <f t="shared" si="3"/>
        <v>0</v>
      </c>
    </row>
    <row r="228" spans="1:11" x14ac:dyDescent="0.2">
      <c r="A228" s="7">
        <v>204</v>
      </c>
      <c r="B228" s="7" t="s">
        <v>859</v>
      </c>
      <c r="C228" s="7" t="s">
        <v>23</v>
      </c>
      <c r="D228" s="7">
        <v>25709</v>
      </c>
      <c r="E228" s="7" t="s">
        <v>860</v>
      </c>
      <c r="F228" s="7" t="s">
        <v>861</v>
      </c>
      <c r="G228" s="7"/>
      <c r="H228" s="7"/>
      <c r="I228" s="7"/>
      <c r="J228" s="7"/>
      <c r="K228">
        <f t="shared" si="3"/>
        <v>0</v>
      </c>
    </row>
    <row r="229" spans="1:11" ht="13.05" hidden="1" x14ac:dyDescent="0.2">
      <c r="A229" s="7">
        <v>204</v>
      </c>
      <c r="B229" s="7" t="s">
        <v>859</v>
      </c>
      <c r="C229" s="7" t="s">
        <v>23</v>
      </c>
      <c r="D229" s="7">
        <v>25709</v>
      </c>
      <c r="E229" s="7" t="s">
        <v>862</v>
      </c>
      <c r="F229" s="7" t="s">
        <v>863</v>
      </c>
      <c r="G229" s="7" t="s">
        <v>864</v>
      </c>
      <c r="H229" s="7" t="s">
        <v>865</v>
      </c>
      <c r="I229" s="7"/>
      <c r="J229" s="7"/>
      <c r="K229" s="13">
        <f t="shared" si="3"/>
        <v>1</v>
      </c>
    </row>
    <row r="230" spans="1:11" x14ac:dyDescent="0.2">
      <c r="A230" s="7">
        <v>205</v>
      </c>
      <c r="B230" s="7" t="s">
        <v>866</v>
      </c>
      <c r="C230" s="7"/>
      <c r="D230" s="7">
        <v>25633</v>
      </c>
      <c r="E230" s="7" t="s">
        <v>867</v>
      </c>
      <c r="F230" s="7" t="s">
        <v>868</v>
      </c>
      <c r="G230" s="7" t="s">
        <v>869</v>
      </c>
      <c r="H230" s="7"/>
      <c r="I230" s="7"/>
      <c r="J230" s="7"/>
      <c r="K230">
        <f t="shared" si="3"/>
        <v>0</v>
      </c>
    </row>
    <row r="231" spans="1:11" x14ac:dyDescent="0.2">
      <c r="A231" s="7">
        <v>206</v>
      </c>
      <c r="B231" s="7" t="s">
        <v>870</v>
      </c>
      <c r="C231" s="7"/>
      <c r="D231" s="7">
        <v>25617</v>
      </c>
      <c r="E231" s="7" t="s">
        <v>871</v>
      </c>
      <c r="F231" s="7" t="s">
        <v>872</v>
      </c>
      <c r="G231" s="7"/>
      <c r="H231" s="7"/>
      <c r="I231" s="7"/>
      <c r="J231" s="7"/>
      <c r="K231">
        <f t="shared" si="3"/>
        <v>0</v>
      </c>
    </row>
    <row r="232" spans="1:11" x14ac:dyDescent="0.2">
      <c r="A232" s="7">
        <v>207</v>
      </c>
      <c r="B232" s="7" t="s">
        <v>873</v>
      </c>
      <c r="C232" s="7"/>
      <c r="D232" s="7">
        <v>25416</v>
      </c>
      <c r="E232" s="7" t="s">
        <v>874</v>
      </c>
      <c r="F232" s="7" t="s">
        <v>875</v>
      </c>
      <c r="G232" s="7"/>
      <c r="H232" s="7"/>
      <c r="I232" s="7"/>
      <c r="J232" s="7"/>
      <c r="K232">
        <f t="shared" si="3"/>
        <v>0</v>
      </c>
    </row>
    <row r="233" spans="1:11" x14ac:dyDescent="0.2">
      <c r="A233" s="7">
        <v>208</v>
      </c>
      <c r="B233" s="7" t="s">
        <v>876</v>
      </c>
      <c r="C233" s="7"/>
      <c r="D233" s="7">
        <v>25367</v>
      </c>
      <c r="E233" s="7" t="s">
        <v>877</v>
      </c>
      <c r="F233" s="7" t="s">
        <v>878</v>
      </c>
      <c r="G233" s="7"/>
      <c r="H233" s="7"/>
      <c r="I233" s="7"/>
      <c r="J233" s="7"/>
      <c r="K233">
        <f t="shared" si="3"/>
        <v>0</v>
      </c>
    </row>
    <row r="234" spans="1:11" x14ac:dyDescent="0.2">
      <c r="A234" s="7">
        <v>209</v>
      </c>
      <c r="B234" s="7" t="s">
        <v>879</v>
      </c>
      <c r="C234" s="7"/>
      <c r="D234" s="7">
        <v>25197</v>
      </c>
      <c r="E234" s="7" t="s">
        <v>880</v>
      </c>
      <c r="F234" s="7" t="s">
        <v>881</v>
      </c>
      <c r="G234" s="7"/>
      <c r="H234" s="7"/>
      <c r="I234" s="7"/>
      <c r="J234" s="7"/>
      <c r="K234">
        <f t="shared" si="3"/>
        <v>0</v>
      </c>
    </row>
    <row r="235" spans="1:11" x14ac:dyDescent="0.2">
      <c r="A235" s="7">
        <v>210</v>
      </c>
      <c r="B235" s="7" t="s">
        <v>882</v>
      </c>
      <c r="C235" s="7" t="s">
        <v>23</v>
      </c>
      <c r="D235" s="7">
        <v>25000</v>
      </c>
      <c r="E235" s="7" t="s">
        <v>883</v>
      </c>
      <c r="F235" s="7" t="s">
        <v>884</v>
      </c>
      <c r="G235" s="7" t="s">
        <v>885</v>
      </c>
      <c r="H235" s="7"/>
      <c r="I235" s="7"/>
      <c r="J235" s="7"/>
      <c r="K235">
        <f t="shared" si="3"/>
        <v>0</v>
      </c>
    </row>
    <row r="236" spans="1:11" ht="13.05" hidden="1" x14ac:dyDescent="0.2">
      <c r="A236" s="7">
        <v>210</v>
      </c>
      <c r="B236" s="7" t="s">
        <v>882</v>
      </c>
      <c r="C236" s="7" t="s">
        <v>23</v>
      </c>
      <c r="D236" s="7">
        <v>25000</v>
      </c>
      <c r="E236" s="7" t="s">
        <v>886</v>
      </c>
      <c r="F236" s="7" t="s">
        <v>414</v>
      </c>
      <c r="G236" s="7" t="s">
        <v>887</v>
      </c>
      <c r="H236" s="7" t="s">
        <v>888</v>
      </c>
      <c r="I236" s="7" t="s">
        <v>889</v>
      </c>
      <c r="J236" s="7"/>
      <c r="K236" s="13">
        <f t="shared" si="3"/>
        <v>1</v>
      </c>
    </row>
    <row r="237" spans="1:11" x14ac:dyDescent="0.2">
      <c r="A237" s="7">
        <v>211</v>
      </c>
      <c r="B237" s="7" t="s">
        <v>890</v>
      </c>
      <c r="C237" s="7" t="s">
        <v>23</v>
      </c>
      <c r="D237" s="7">
        <v>24989</v>
      </c>
      <c r="E237" s="7" t="s">
        <v>891</v>
      </c>
      <c r="F237" s="7"/>
      <c r="G237" s="7"/>
      <c r="H237" s="7"/>
      <c r="I237" s="7"/>
      <c r="J237" s="7"/>
      <c r="K237">
        <f t="shared" si="3"/>
        <v>0</v>
      </c>
    </row>
    <row r="238" spans="1:11" ht="13.05" hidden="1" x14ac:dyDescent="0.2">
      <c r="A238" s="7">
        <v>211</v>
      </c>
      <c r="B238" s="7" t="s">
        <v>890</v>
      </c>
      <c r="C238" s="7" t="s">
        <v>23</v>
      </c>
      <c r="D238" s="7">
        <v>24989</v>
      </c>
      <c r="E238" s="7" t="s">
        <v>892</v>
      </c>
      <c r="F238" s="7" t="s">
        <v>893</v>
      </c>
      <c r="G238" s="7" t="s">
        <v>894</v>
      </c>
      <c r="H238" s="7" t="s">
        <v>895</v>
      </c>
      <c r="I238" s="7" t="s">
        <v>896</v>
      </c>
      <c r="J238" s="7" t="s">
        <v>897</v>
      </c>
      <c r="K238" s="13">
        <f t="shared" si="3"/>
        <v>1</v>
      </c>
    </row>
    <row r="239" spans="1:11" x14ac:dyDescent="0.2">
      <c r="A239" s="7">
        <v>212</v>
      </c>
      <c r="B239" s="7" t="s">
        <v>898</v>
      </c>
      <c r="C239" s="7"/>
      <c r="D239" s="7">
        <v>24900</v>
      </c>
      <c r="E239" s="7" t="s">
        <v>899</v>
      </c>
      <c r="F239" s="7" t="s">
        <v>900</v>
      </c>
      <c r="G239" s="7" t="s">
        <v>901</v>
      </c>
      <c r="H239" s="7" t="s">
        <v>902</v>
      </c>
      <c r="I239" s="7"/>
      <c r="J239" s="7"/>
      <c r="K239">
        <f t="shared" si="3"/>
        <v>0</v>
      </c>
    </row>
    <row r="240" spans="1:11" x14ac:dyDescent="0.2">
      <c r="A240" s="7">
        <v>213</v>
      </c>
      <c r="B240" s="7" t="s">
        <v>903</v>
      </c>
      <c r="C240" s="7"/>
      <c r="D240" s="7">
        <v>24846</v>
      </c>
      <c r="E240" s="7" t="s">
        <v>904</v>
      </c>
      <c r="F240" s="7" t="s">
        <v>905</v>
      </c>
      <c r="G240" s="7" t="s">
        <v>906</v>
      </c>
      <c r="H240" s="7" t="s">
        <v>907</v>
      </c>
      <c r="I240" s="7" t="s">
        <v>908</v>
      </c>
      <c r="J240" s="7"/>
      <c r="K240">
        <f t="shared" si="3"/>
        <v>0</v>
      </c>
    </row>
    <row r="241" spans="1:11" x14ac:dyDescent="0.2">
      <c r="A241" s="7">
        <v>214</v>
      </c>
      <c r="B241" s="7" t="s">
        <v>909</v>
      </c>
      <c r="C241" s="7"/>
      <c r="D241" s="7">
        <v>24820</v>
      </c>
      <c r="E241" s="7" t="s">
        <v>910</v>
      </c>
      <c r="F241" s="7"/>
      <c r="G241" s="7"/>
      <c r="H241" s="7"/>
      <c r="I241" s="7"/>
      <c r="J241" s="7"/>
      <c r="K241">
        <f t="shared" si="3"/>
        <v>0</v>
      </c>
    </row>
    <row r="242" spans="1:11" x14ac:dyDescent="0.2">
      <c r="A242" s="7">
        <v>215</v>
      </c>
      <c r="B242" s="7" t="s">
        <v>911</v>
      </c>
      <c r="C242" s="7"/>
      <c r="D242" s="7">
        <v>24763</v>
      </c>
      <c r="E242" s="7" t="s">
        <v>912</v>
      </c>
      <c r="F242" s="7" t="s">
        <v>913</v>
      </c>
      <c r="G242" s="7" t="s">
        <v>914</v>
      </c>
      <c r="H242" s="7"/>
      <c r="I242" s="7"/>
      <c r="J242" s="7"/>
      <c r="K242">
        <f t="shared" si="3"/>
        <v>0</v>
      </c>
    </row>
    <row r="243" spans="1:11" ht="26.4" x14ac:dyDescent="0.2">
      <c r="A243" s="7">
        <v>216</v>
      </c>
      <c r="B243" s="7" t="s">
        <v>915</v>
      </c>
      <c r="C243" s="7"/>
      <c r="D243" s="7">
        <v>24699</v>
      </c>
      <c r="E243" s="7" t="s">
        <v>916</v>
      </c>
      <c r="F243" s="7" t="s">
        <v>917</v>
      </c>
      <c r="G243" s="7" t="s">
        <v>918</v>
      </c>
      <c r="H243" s="7" t="s">
        <v>919</v>
      </c>
      <c r="I243" s="7"/>
      <c r="J243" s="7"/>
      <c r="K243">
        <f t="shared" si="3"/>
        <v>0</v>
      </c>
    </row>
    <row r="244" spans="1:11" x14ac:dyDescent="0.2">
      <c r="A244" s="7">
        <v>217</v>
      </c>
      <c r="B244" s="7" t="s">
        <v>920</v>
      </c>
      <c r="C244" s="7"/>
      <c r="D244" s="7">
        <v>24579</v>
      </c>
      <c r="E244" s="7" t="s">
        <v>921</v>
      </c>
      <c r="F244" s="7" t="s">
        <v>922</v>
      </c>
      <c r="G244" s="7" t="s">
        <v>923</v>
      </c>
      <c r="H244" s="7" t="s">
        <v>924</v>
      </c>
      <c r="I244" s="7"/>
      <c r="J244" s="7"/>
      <c r="K244">
        <f t="shared" si="3"/>
        <v>0</v>
      </c>
    </row>
    <row r="245" spans="1:11" x14ac:dyDescent="0.2">
      <c r="A245" s="7">
        <v>218</v>
      </c>
      <c r="B245" s="7" t="s">
        <v>925</v>
      </c>
      <c r="C245" s="7"/>
      <c r="D245" s="7">
        <v>24495</v>
      </c>
      <c r="E245" s="7" t="s">
        <v>926</v>
      </c>
      <c r="F245" s="7" t="s">
        <v>927</v>
      </c>
      <c r="G245" s="7"/>
      <c r="H245" s="7"/>
      <c r="I245" s="7"/>
      <c r="J245" s="7"/>
      <c r="K245">
        <f t="shared" si="3"/>
        <v>0</v>
      </c>
    </row>
    <row r="246" spans="1:11" x14ac:dyDescent="0.2">
      <c r="A246" s="7">
        <v>219</v>
      </c>
      <c r="B246" s="7" t="s">
        <v>928</v>
      </c>
      <c r="C246" s="7"/>
      <c r="D246" s="7">
        <v>24374</v>
      </c>
      <c r="E246" s="7" t="s">
        <v>929</v>
      </c>
      <c r="F246" s="7" t="s">
        <v>930</v>
      </c>
      <c r="G246" s="7"/>
      <c r="H246" s="7"/>
      <c r="I246" s="7"/>
      <c r="J246" s="7"/>
      <c r="K246">
        <f t="shared" si="3"/>
        <v>0</v>
      </c>
    </row>
    <row r="247" spans="1:11" x14ac:dyDescent="0.2">
      <c r="A247" s="7">
        <v>220</v>
      </c>
      <c r="B247" s="7" t="s">
        <v>931</v>
      </c>
      <c r="C247" s="7"/>
      <c r="D247" s="7">
        <v>24350</v>
      </c>
      <c r="E247" s="7" t="s">
        <v>932</v>
      </c>
      <c r="F247" s="7" t="s">
        <v>933</v>
      </c>
      <c r="G247" s="7"/>
      <c r="H247" s="7"/>
      <c r="I247" s="7"/>
      <c r="J247" s="7"/>
      <c r="K247">
        <f t="shared" si="3"/>
        <v>0</v>
      </c>
    </row>
    <row r="248" spans="1:11" x14ac:dyDescent="0.2">
      <c r="A248" s="7">
        <v>221</v>
      </c>
      <c r="B248" s="7" t="s">
        <v>934</v>
      </c>
      <c r="C248" s="7"/>
      <c r="D248" s="7">
        <v>24213</v>
      </c>
      <c r="E248" s="7" t="s">
        <v>935</v>
      </c>
      <c r="F248" s="7"/>
      <c r="G248" s="7"/>
      <c r="H248" s="7"/>
      <c r="I248" s="7"/>
      <c r="J248" s="7"/>
      <c r="K248">
        <f t="shared" si="3"/>
        <v>0</v>
      </c>
    </row>
    <row r="249" spans="1:11" x14ac:dyDescent="0.2">
      <c r="A249" s="7">
        <v>222</v>
      </c>
      <c r="B249" s="7" t="s">
        <v>936</v>
      </c>
      <c r="C249" s="7"/>
      <c r="D249" s="7">
        <v>24134</v>
      </c>
      <c r="E249" s="7" t="s">
        <v>937</v>
      </c>
      <c r="F249" s="7" t="s">
        <v>938</v>
      </c>
      <c r="G249" s="7"/>
      <c r="H249" s="7"/>
      <c r="I249" s="7"/>
      <c r="J249" s="7"/>
      <c r="K249">
        <f t="shared" si="3"/>
        <v>0</v>
      </c>
    </row>
    <row r="250" spans="1:11" x14ac:dyDescent="0.2">
      <c r="A250" s="7">
        <v>223</v>
      </c>
      <c r="B250" s="7" t="s">
        <v>939</v>
      </c>
      <c r="C250" s="7"/>
      <c r="D250" s="7">
        <v>23983</v>
      </c>
      <c r="E250" s="7" t="s">
        <v>940</v>
      </c>
      <c r="F250" s="7" t="s">
        <v>941</v>
      </c>
      <c r="G250" s="7"/>
      <c r="H250" s="7"/>
      <c r="I250" s="7"/>
      <c r="J250" s="7"/>
      <c r="K250">
        <f t="shared" si="3"/>
        <v>0</v>
      </c>
    </row>
    <row r="251" spans="1:11" x14ac:dyDescent="0.2">
      <c r="A251" s="7">
        <v>224</v>
      </c>
      <c r="B251" s="7" t="s">
        <v>942</v>
      </c>
      <c r="C251" s="7"/>
      <c r="D251" s="7">
        <v>23944</v>
      </c>
      <c r="E251" s="7" t="s">
        <v>943</v>
      </c>
      <c r="F251" s="7" t="s">
        <v>944</v>
      </c>
      <c r="G251" s="7"/>
      <c r="H251" s="7"/>
      <c r="I251" s="7"/>
      <c r="J251" s="7"/>
      <c r="K251">
        <f t="shared" si="3"/>
        <v>0</v>
      </c>
    </row>
    <row r="252" spans="1:11" x14ac:dyDescent="0.2">
      <c r="A252" s="7">
        <v>225</v>
      </c>
      <c r="B252" s="7" t="s">
        <v>945</v>
      </c>
      <c r="C252" s="7"/>
      <c r="D252" s="7">
        <v>23907</v>
      </c>
      <c r="E252" s="7" t="s">
        <v>946</v>
      </c>
      <c r="F252" s="7" t="s">
        <v>947</v>
      </c>
      <c r="G252" s="7"/>
      <c r="H252" s="7"/>
      <c r="I252" s="7"/>
      <c r="J252" s="7"/>
      <c r="K252">
        <f t="shared" si="3"/>
        <v>0</v>
      </c>
    </row>
    <row r="253" spans="1:11" x14ac:dyDescent="0.2">
      <c r="A253" s="7">
        <v>226</v>
      </c>
      <c r="B253" s="7" t="s">
        <v>948</v>
      </c>
      <c r="C253" s="7"/>
      <c r="D253" s="7">
        <v>23881</v>
      </c>
      <c r="E253" s="7" t="s">
        <v>949</v>
      </c>
      <c r="F253" s="7" t="s">
        <v>950</v>
      </c>
      <c r="G253" s="7"/>
      <c r="H253" s="7"/>
      <c r="I253" s="7"/>
      <c r="J253" s="7"/>
      <c r="K253">
        <f t="shared" si="3"/>
        <v>0</v>
      </c>
    </row>
    <row r="254" spans="1:11" x14ac:dyDescent="0.2">
      <c r="A254" s="7">
        <v>227</v>
      </c>
      <c r="B254" s="7" t="s">
        <v>951</v>
      </c>
      <c r="C254" s="7"/>
      <c r="D254" s="7">
        <v>23838</v>
      </c>
      <c r="E254" s="7" t="s">
        <v>952</v>
      </c>
      <c r="F254" s="7" t="s">
        <v>953</v>
      </c>
      <c r="G254" s="7" t="s">
        <v>954</v>
      </c>
      <c r="H254" s="7" t="s">
        <v>955</v>
      </c>
      <c r="I254" s="7" t="s">
        <v>956</v>
      </c>
      <c r="J254" s="7"/>
      <c r="K254">
        <f t="shared" si="3"/>
        <v>0</v>
      </c>
    </row>
    <row r="255" spans="1:11" x14ac:dyDescent="0.2">
      <c r="A255" s="7">
        <v>228</v>
      </c>
      <c r="B255" s="7" t="s">
        <v>957</v>
      </c>
      <c r="C255" s="7"/>
      <c r="D255" s="7">
        <v>23642</v>
      </c>
      <c r="E255" s="7" t="s">
        <v>958</v>
      </c>
      <c r="F255" s="7" t="s">
        <v>421</v>
      </c>
      <c r="G255" s="7" t="s">
        <v>959</v>
      </c>
      <c r="H255" s="7" t="s">
        <v>960</v>
      </c>
      <c r="I255" s="7" t="s">
        <v>961</v>
      </c>
      <c r="J255" s="7"/>
      <c r="K255">
        <f t="shared" si="3"/>
        <v>0</v>
      </c>
    </row>
    <row r="256" spans="1:11" x14ac:dyDescent="0.2">
      <c r="A256" s="7">
        <v>229</v>
      </c>
      <c r="B256" s="7" t="s">
        <v>962</v>
      </c>
      <c r="C256" s="7"/>
      <c r="D256" s="7">
        <v>23448</v>
      </c>
      <c r="E256" s="7" t="s">
        <v>228</v>
      </c>
      <c r="F256" s="7" t="s">
        <v>963</v>
      </c>
      <c r="G256" s="7" t="s">
        <v>964</v>
      </c>
      <c r="H256" s="7" t="s">
        <v>224</v>
      </c>
      <c r="I256" s="7"/>
      <c r="J256" s="7"/>
      <c r="K256">
        <f t="shared" si="3"/>
        <v>0</v>
      </c>
    </row>
    <row r="257" spans="1:11" x14ac:dyDescent="0.2">
      <c r="A257" s="7">
        <v>230</v>
      </c>
      <c r="B257" s="7" t="s">
        <v>965</v>
      </c>
      <c r="C257" s="7"/>
      <c r="D257" s="7">
        <v>23197</v>
      </c>
      <c r="E257" s="7" t="s">
        <v>966</v>
      </c>
      <c r="F257" s="7" t="s">
        <v>967</v>
      </c>
      <c r="G257" s="7" t="s">
        <v>968</v>
      </c>
      <c r="H257" s="7"/>
      <c r="I257" s="7"/>
      <c r="J257" s="7"/>
      <c r="K257">
        <f t="shared" si="3"/>
        <v>0</v>
      </c>
    </row>
    <row r="258" spans="1:11" x14ac:dyDescent="0.2">
      <c r="A258" s="7">
        <v>231</v>
      </c>
      <c r="B258" s="7" t="s">
        <v>969</v>
      </c>
      <c r="C258" s="7"/>
      <c r="D258" s="7">
        <v>23121</v>
      </c>
      <c r="E258" s="7" t="s">
        <v>970</v>
      </c>
      <c r="F258" s="7" t="s">
        <v>971</v>
      </c>
      <c r="G258" s="7" t="s">
        <v>339</v>
      </c>
      <c r="H258" s="7" t="s">
        <v>972</v>
      </c>
      <c r="I258" s="7"/>
      <c r="J258" s="7"/>
      <c r="K258">
        <f t="shared" si="3"/>
        <v>0</v>
      </c>
    </row>
    <row r="259" spans="1:11" x14ac:dyDescent="0.2">
      <c r="A259" s="7">
        <v>232</v>
      </c>
      <c r="B259" s="7" t="s">
        <v>973</v>
      </c>
      <c r="C259" s="7"/>
      <c r="D259" s="7">
        <v>23031</v>
      </c>
      <c r="E259" s="7" t="s">
        <v>974</v>
      </c>
      <c r="F259" s="7" t="s">
        <v>975</v>
      </c>
      <c r="G259" s="7" t="s">
        <v>976</v>
      </c>
      <c r="H259" s="7" t="s">
        <v>977</v>
      </c>
      <c r="I259" s="7" t="s">
        <v>978</v>
      </c>
      <c r="J259" s="7"/>
      <c r="K259">
        <f t="shared" si="3"/>
        <v>0</v>
      </c>
    </row>
    <row r="260" spans="1:11" x14ac:dyDescent="0.2">
      <c r="A260" s="7">
        <v>233</v>
      </c>
      <c r="B260" s="7" t="s">
        <v>979</v>
      </c>
      <c r="C260" s="7"/>
      <c r="D260" s="7">
        <v>22996</v>
      </c>
      <c r="E260" s="7" t="s">
        <v>389</v>
      </c>
      <c r="F260" s="7" t="s">
        <v>390</v>
      </c>
      <c r="G260" s="7" t="s">
        <v>980</v>
      </c>
      <c r="H260" s="7"/>
      <c r="I260" s="7"/>
      <c r="J260" s="7"/>
      <c r="K260">
        <f t="shared" si="3"/>
        <v>0</v>
      </c>
    </row>
    <row r="261" spans="1:11" x14ac:dyDescent="0.2">
      <c r="A261" s="7">
        <v>234</v>
      </c>
      <c r="B261" s="7" t="s">
        <v>981</v>
      </c>
      <c r="C261" s="7"/>
      <c r="D261" s="7">
        <v>22899</v>
      </c>
      <c r="E261" s="7" t="s">
        <v>982</v>
      </c>
      <c r="F261" s="7" t="s">
        <v>983</v>
      </c>
      <c r="G261" s="7" t="s">
        <v>984</v>
      </c>
      <c r="H261" s="7" t="s">
        <v>985</v>
      </c>
      <c r="I261" s="7" t="s">
        <v>986</v>
      </c>
      <c r="J261" s="7"/>
      <c r="K261">
        <f t="shared" si="3"/>
        <v>0</v>
      </c>
    </row>
    <row r="262" spans="1:11" x14ac:dyDescent="0.2">
      <c r="A262" s="7">
        <v>235</v>
      </c>
      <c r="B262" s="7" t="s">
        <v>987</v>
      </c>
      <c r="C262" s="7"/>
      <c r="D262" s="7">
        <v>22773</v>
      </c>
      <c r="E262" s="7" t="s">
        <v>988</v>
      </c>
      <c r="F262" s="7" t="s">
        <v>989</v>
      </c>
      <c r="G262" s="7" t="s">
        <v>990</v>
      </c>
      <c r="H262" s="7" t="s">
        <v>991</v>
      </c>
      <c r="I262" s="7" t="s">
        <v>992</v>
      </c>
      <c r="J262" s="7"/>
      <c r="K262">
        <f t="shared" si="3"/>
        <v>0</v>
      </c>
    </row>
    <row r="263" spans="1:11" x14ac:dyDescent="0.2">
      <c r="A263" s="7">
        <v>236</v>
      </c>
      <c r="B263" s="7" t="s">
        <v>993</v>
      </c>
      <c r="C263" s="7"/>
      <c r="D263" s="7">
        <v>22664</v>
      </c>
      <c r="E263" s="7" t="s">
        <v>994</v>
      </c>
      <c r="F263" s="7" t="s">
        <v>995</v>
      </c>
      <c r="G263" s="7" t="s">
        <v>996</v>
      </c>
      <c r="H263" s="7" t="s">
        <v>362</v>
      </c>
      <c r="I263" s="7"/>
      <c r="J263" s="7"/>
      <c r="K263">
        <f t="shared" si="3"/>
        <v>0</v>
      </c>
    </row>
    <row r="264" spans="1:11" x14ac:dyDescent="0.2">
      <c r="A264" s="7">
        <v>237</v>
      </c>
      <c r="B264" s="7" t="s">
        <v>997</v>
      </c>
      <c r="C264" s="7"/>
      <c r="D264" s="7">
        <v>22614</v>
      </c>
      <c r="E264" s="7" t="s">
        <v>998</v>
      </c>
      <c r="F264" s="7"/>
      <c r="G264" s="7"/>
      <c r="H264" s="7"/>
      <c r="I264" s="7"/>
      <c r="J264" s="7"/>
      <c r="K264">
        <f t="shared" ref="K264:K327" si="4">IF(A263=A264,1,0)</f>
        <v>0</v>
      </c>
    </row>
    <row r="265" spans="1:11" x14ac:dyDescent="0.2">
      <c r="A265" s="7">
        <v>238</v>
      </c>
      <c r="B265" s="7" t="s">
        <v>999</v>
      </c>
      <c r="C265" s="7"/>
      <c r="D265" s="7">
        <v>22586</v>
      </c>
      <c r="E265" s="7" t="s">
        <v>322</v>
      </c>
      <c r="F265" s="7"/>
      <c r="G265" s="7"/>
      <c r="H265" s="7"/>
      <c r="I265" s="7"/>
      <c r="J265" s="7"/>
      <c r="K265">
        <f t="shared" si="4"/>
        <v>0</v>
      </c>
    </row>
    <row r="266" spans="1:11" x14ac:dyDescent="0.2">
      <c r="A266" s="7">
        <v>239</v>
      </c>
      <c r="B266" s="7" t="s">
        <v>1000</v>
      </c>
      <c r="C266" s="7"/>
      <c r="D266" s="7">
        <v>22529</v>
      </c>
      <c r="E266" s="7" t="s">
        <v>1001</v>
      </c>
      <c r="F266" s="7" t="s">
        <v>1002</v>
      </c>
      <c r="G266" s="7" t="s">
        <v>1003</v>
      </c>
      <c r="H266" s="7"/>
      <c r="I266" s="7"/>
      <c r="J266" s="7"/>
      <c r="K266">
        <f t="shared" si="4"/>
        <v>0</v>
      </c>
    </row>
    <row r="267" spans="1:11" x14ac:dyDescent="0.2">
      <c r="A267" s="7">
        <v>240</v>
      </c>
      <c r="B267" s="7" t="s">
        <v>1004</v>
      </c>
      <c r="C267" s="7"/>
      <c r="D267" s="7">
        <v>22380</v>
      </c>
      <c r="E267" s="7" t="s">
        <v>1005</v>
      </c>
      <c r="F267" s="7"/>
      <c r="G267" s="7"/>
      <c r="H267" s="7"/>
      <c r="I267" s="7"/>
      <c r="J267" s="7"/>
      <c r="K267">
        <f t="shared" si="4"/>
        <v>0</v>
      </c>
    </row>
    <row r="268" spans="1:11" x14ac:dyDescent="0.2">
      <c r="A268" s="7">
        <v>241</v>
      </c>
      <c r="B268" s="7" t="s">
        <v>1006</v>
      </c>
      <c r="C268" s="7"/>
      <c r="D268" s="7">
        <v>22185</v>
      </c>
      <c r="E268" s="7" t="s">
        <v>1007</v>
      </c>
      <c r="F268" s="7" t="s">
        <v>1008</v>
      </c>
      <c r="G268" s="7"/>
      <c r="H268" s="7"/>
      <c r="I268" s="7"/>
      <c r="J268" s="7"/>
      <c r="K268">
        <f t="shared" si="4"/>
        <v>0</v>
      </c>
    </row>
    <row r="269" spans="1:11" x14ac:dyDescent="0.2">
      <c r="A269" s="7">
        <v>242</v>
      </c>
      <c r="B269" s="7" t="s">
        <v>1009</v>
      </c>
      <c r="C269" s="7" t="s">
        <v>23</v>
      </c>
      <c r="D269" s="7">
        <v>22140</v>
      </c>
      <c r="E269" s="7" t="s">
        <v>1010</v>
      </c>
      <c r="F269" s="7" t="s">
        <v>1011</v>
      </c>
      <c r="G269" s="7" t="s">
        <v>1012</v>
      </c>
      <c r="H269" s="7" t="s">
        <v>1013</v>
      </c>
      <c r="I269" s="7"/>
      <c r="J269" s="7"/>
      <c r="K269">
        <f t="shared" si="4"/>
        <v>0</v>
      </c>
    </row>
    <row r="270" spans="1:11" ht="13.05" hidden="1" x14ac:dyDescent="0.2">
      <c r="A270" s="7">
        <v>242</v>
      </c>
      <c r="B270" s="7" t="s">
        <v>1009</v>
      </c>
      <c r="C270" s="7" t="s">
        <v>23</v>
      </c>
      <c r="D270" s="7">
        <v>22140</v>
      </c>
      <c r="E270" s="7" t="s">
        <v>1014</v>
      </c>
      <c r="F270" s="7" t="s">
        <v>1015</v>
      </c>
      <c r="G270" s="7" t="s">
        <v>1016</v>
      </c>
      <c r="H270" s="7"/>
      <c r="I270" s="7"/>
      <c r="J270" s="7"/>
      <c r="K270" s="13">
        <f t="shared" si="4"/>
        <v>1</v>
      </c>
    </row>
    <row r="271" spans="1:11" x14ac:dyDescent="0.2">
      <c r="A271" s="7">
        <v>243</v>
      </c>
      <c r="B271" s="7" t="s">
        <v>1017</v>
      </c>
      <c r="C271" s="7"/>
      <c r="D271" s="7">
        <v>22046</v>
      </c>
      <c r="E271" s="7" t="s">
        <v>1018</v>
      </c>
      <c r="F271" s="7" t="s">
        <v>1019</v>
      </c>
      <c r="G271" s="7" t="s">
        <v>862</v>
      </c>
      <c r="H271" s="7" t="s">
        <v>1020</v>
      </c>
      <c r="I271" s="7"/>
      <c r="J271" s="7"/>
      <c r="K271">
        <f t="shared" si="4"/>
        <v>0</v>
      </c>
    </row>
    <row r="272" spans="1:11" x14ac:dyDescent="0.2">
      <c r="A272" s="7">
        <v>244</v>
      </c>
      <c r="B272" s="7" t="s">
        <v>1021</v>
      </c>
      <c r="C272" s="7"/>
      <c r="D272" s="7">
        <v>21818</v>
      </c>
      <c r="E272" s="7" t="s">
        <v>684</v>
      </c>
      <c r="F272" s="7" t="s">
        <v>1022</v>
      </c>
      <c r="G272" s="7"/>
      <c r="H272" s="7"/>
      <c r="I272" s="7"/>
      <c r="J272" s="7"/>
      <c r="K272">
        <f t="shared" si="4"/>
        <v>0</v>
      </c>
    </row>
    <row r="273" spans="1:11" x14ac:dyDescent="0.2">
      <c r="A273" s="7">
        <v>245</v>
      </c>
      <c r="B273" s="7" t="s">
        <v>1023</v>
      </c>
      <c r="C273" s="7" t="s">
        <v>23</v>
      </c>
      <c r="D273" s="7">
        <v>21805</v>
      </c>
      <c r="E273" s="7" t="s">
        <v>1024</v>
      </c>
      <c r="F273" s="7" t="s">
        <v>1025</v>
      </c>
      <c r="G273" s="7"/>
      <c r="H273" s="7"/>
      <c r="I273" s="7"/>
      <c r="J273" s="7"/>
      <c r="K273">
        <f t="shared" si="4"/>
        <v>0</v>
      </c>
    </row>
    <row r="274" spans="1:11" ht="13.05" hidden="1" x14ac:dyDescent="0.2">
      <c r="A274" s="7">
        <v>245</v>
      </c>
      <c r="B274" s="7" t="s">
        <v>1023</v>
      </c>
      <c r="C274" s="7" t="s">
        <v>23</v>
      </c>
      <c r="D274" s="7">
        <v>21805</v>
      </c>
      <c r="E274" s="7" t="s">
        <v>1026</v>
      </c>
      <c r="F274" s="7" t="s">
        <v>1027</v>
      </c>
      <c r="G274" s="7"/>
      <c r="H274" s="7"/>
      <c r="I274" s="7"/>
      <c r="J274" s="7"/>
      <c r="K274" s="13">
        <f t="shared" si="4"/>
        <v>1</v>
      </c>
    </row>
    <row r="275" spans="1:11" x14ac:dyDescent="0.2">
      <c r="A275" s="7">
        <v>246</v>
      </c>
      <c r="B275" s="7" t="s">
        <v>1028</v>
      </c>
      <c r="C275" s="7" t="s">
        <v>23</v>
      </c>
      <c r="D275" s="7">
        <v>21764</v>
      </c>
      <c r="E275" s="7" t="s">
        <v>1029</v>
      </c>
      <c r="F275" s="7" t="s">
        <v>1030</v>
      </c>
      <c r="G275" s="7" t="s">
        <v>1031</v>
      </c>
      <c r="H275" s="7"/>
      <c r="I275" s="7"/>
      <c r="J275" s="7"/>
      <c r="K275">
        <f t="shared" si="4"/>
        <v>0</v>
      </c>
    </row>
    <row r="276" spans="1:11" ht="13.05" hidden="1" x14ac:dyDescent="0.2">
      <c r="A276" s="7">
        <v>246</v>
      </c>
      <c r="B276" s="7" t="s">
        <v>1028</v>
      </c>
      <c r="C276" s="7" t="s">
        <v>23</v>
      </c>
      <c r="D276" s="7">
        <v>21764</v>
      </c>
      <c r="E276" s="7" t="s">
        <v>1032</v>
      </c>
      <c r="F276" s="7" t="s">
        <v>1033</v>
      </c>
      <c r="G276" s="7" t="s">
        <v>1034</v>
      </c>
      <c r="H276" s="7" t="s">
        <v>1035</v>
      </c>
      <c r="I276" s="7" t="s">
        <v>1036</v>
      </c>
      <c r="J276" s="7"/>
      <c r="K276" s="13">
        <f t="shared" si="4"/>
        <v>1</v>
      </c>
    </row>
    <row r="277" spans="1:11" x14ac:dyDescent="0.2">
      <c r="A277" s="7">
        <v>247</v>
      </c>
      <c r="B277" s="7" t="s">
        <v>1037</v>
      </c>
      <c r="C277" s="7" t="s">
        <v>23</v>
      </c>
      <c r="D277" s="7">
        <v>21703</v>
      </c>
      <c r="E277" s="7" t="s">
        <v>1038</v>
      </c>
      <c r="F277" s="7"/>
      <c r="G277" s="7"/>
      <c r="H277" s="7"/>
      <c r="I277" s="7"/>
      <c r="J277" s="7"/>
      <c r="K277">
        <f t="shared" si="4"/>
        <v>0</v>
      </c>
    </row>
    <row r="278" spans="1:11" ht="13.05" hidden="1" x14ac:dyDescent="0.2">
      <c r="A278" s="7">
        <v>247</v>
      </c>
      <c r="B278" s="7" t="s">
        <v>1037</v>
      </c>
      <c r="C278" s="7" t="s">
        <v>23</v>
      </c>
      <c r="D278" s="7">
        <v>21703</v>
      </c>
      <c r="E278" s="7" t="s">
        <v>1039</v>
      </c>
      <c r="F278" s="7" t="s">
        <v>1040</v>
      </c>
      <c r="G278" s="7" t="s">
        <v>1041</v>
      </c>
      <c r="H278" s="7" t="s">
        <v>1042</v>
      </c>
      <c r="I278" s="7" t="s">
        <v>1043</v>
      </c>
      <c r="J278" s="7"/>
      <c r="K278" s="13">
        <f t="shared" si="4"/>
        <v>1</v>
      </c>
    </row>
    <row r="279" spans="1:11" x14ac:dyDescent="0.2">
      <c r="A279" s="7">
        <v>248</v>
      </c>
      <c r="B279" s="7" t="s">
        <v>1044</v>
      </c>
      <c r="C279" s="7"/>
      <c r="D279" s="7">
        <v>21665</v>
      </c>
      <c r="E279" s="7" t="s">
        <v>1045</v>
      </c>
      <c r="F279" s="7" t="s">
        <v>1046</v>
      </c>
      <c r="G279" s="7"/>
      <c r="H279" s="7"/>
      <c r="I279" s="7"/>
      <c r="J279" s="7"/>
      <c r="K279">
        <f t="shared" si="4"/>
        <v>0</v>
      </c>
    </row>
    <row r="280" spans="1:11" x14ac:dyDescent="0.2">
      <c r="A280" s="7">
        <v>249</v>
      </c>
      <c r="B280" s="7" t="s">
        <v>1047</v>
      </c>
      <c r="C280" s="7"/>
      <c r="D280" s="7">
        <v>21595</v>
      </c>
      <c r="E280" s="7" t="s">
        <v>1048</v>
      </c>
      <c r="F280" s="7"/>
      <c r="G280" s="7"/>
      <c r="H280" s="7"/>
      <c r="I280" s="7"/>
      <c r="J280" s="7"/>
      <c r="K280">
        <f t="shared" si="4"/>
        <v>0</v>
      </c>
    </row>
    <row r="281" spans="1:11" x14ac:dyDescent="0.2">
      <c r="A281" s="7">
        <v>250</v>
      </c>
      <c r="B281" s="7" t="s">
        <v>1049</v>
      </c>
      <c r="C281" s="7"/>
      <c r="D281" s="7">
        <v>21468</v>
      </c>
      <c r="E281" s="7" t="s">
        <v>1050</v>
      </c>
      <c r="F281" s="7" t="s">
        <v>616</v>
      </c>
      <c r="G281" s="7"/>
      <c r="H281" s="7"/>
      <c r="I281" s="7"/>
      <c r="J281" s="7"/>
      <c r="K281">
        <f t="shared" si="4"/>
        <v>0</v>
      </c>
    </row>
    <row r="282" spans="1:11" x14ac:dyDescent="0.2">
      <c r="A282" s="7">
        <v>251</v>
      </c>
      <c r="B282" s="7" t="s">
        <v>1051</v>
      </c>
      <c r="C282" s="7"/>
      <c r="D282" s="7">
        <v>21352</v>
      </c>
      <c r="E282" s="7" t="s">
        <v>1052</v>
      </c>
      <c r="F282" s="7"/>
      <c r="G282" s="7"/>
      <c r="H282" s="7"/>
      <c r="I282" s="7"/>
      <c r="J282" s="7"/>
      <c r="K282">
        <f t="shared" si="4"/>
        <v>0</v>
      </c>
    </row>
    <row r="283" spans="1:11" x14ac:dyDescent="0.2">
      <c r="A283" s="7">
        <v>252</v>
      </c>
      <c r="B283" s="7" t="s">
        <v>1053</v>
      </c>
      <c r="C283" s="7" t="s">
        <v>23</v>
      </c>
      <c r="D283" s="7">
        <v>21343</v>
      </c>
      <c r="E283" s="7" t="s">
        <v>303</v>
      </c>
      <c r="F283" s="7" t="s">
        <v>302</v>
      </c>
      <c r="G283" s="7" t="s">
        <v>304</v>
      </c>
      <c r="H283" s="7" t="s">
        <v>1054</v>
      </c>
      <c r="I283" s="7"/>
      <c r="J283" s="7"/>
      <c r="K283">
        <f t="shared" si="4"/>
        <v>0</v>
      </c>
    </row>
    <row r="284" spans="1:11" ht="13.05" hidden="1" x14ac:dyDescent="0.2">
      <c r="A284" s="7">
        <v>252</v>
      </c>
      <c r="B284" s="7" t="s">
        <v>1053</v>
      </c>
      <c r="C284" s="7" t="s">
        <v>23</v>
      </c>
      <c r="D284" s="7">
        <v>21343</v>
      </c>
      <c r="E284" s="7" t="s">
        <v>373</v>
      </c>
      <c r="F284" s="7" t="s">
        <v>1055</v>
      </c>
      <c r="G284" s="7" t="s">
        <v>1056</v>
      </c>
      <c r="H284" s="7" t="s">
        <v>1057</v>
      </c>
      <c r="I284" s="7"/>
      <c r="J284" s="7"/>
      <c r="K284" s="13">
        <f t="shared" si="4"/>
        <v>1</v>
      </c>
    </row>
    <row r="285" spans="1:11" x14ac:dyDescent="0.2">
      <c r="A285" s="7">
        <v>253</v>
      </c>
      <c r="B285" s="7" t="s">
        <v>1058</v>
      </c>
      <c r="C285" s="7"/>
      <c r="D285" s="7">
        <v>21340</v>
      </c>
      <c r="E285" s="7" t="s">
        <v>1059</v>
      </c>
      <c r="F285" s="7" t="s">
        <v>1060</v>
      </c>
      <c r="G285" s="7" t="s">
        <v>1061</v>
      </c>
      <c r="H285" s="7" t="s">
        <v>1062</v>
      </c>
      <c r="I285" s="7"/>
      <c r="J285" s="7"/>
      <c r="K285">
        <f t="shared" si="4"/>
        <v>0</v>
      </c>
    </row>
    <row r="286" spans="1:11" x14ac:dyDescent="0.2">
      <c r="A286" s="7">
        <v>254</v>
      </c>
      <c r="B286" s="7" t="s">
        <v>1063</v>
      </c>
      <c r="C286" s="7"/>
      <c r="D286" s="7">
        <v>21318</v>
      </c>
      <c r="E286" s="7" t="s">
        <v>299</v>
      </c>
      <c r="F286" s="7" t="s">
        <v>298</v>
      </c>
      <c r="G286" s="7" t="s">
        <v>1064</v>
      </c>
      <c r="H286" s="7"/>
      <c r="I286" s="7"/>
      <c r="J286" s="7"/>
      <c r="K286">
        <f t="shared" si="4"/>
        <v>0</v>
      </c>
    </row>
    <row r="287" spans="1:11" x14ac:dyDescent="0.2">
      <c r="A287" s="7">
        <v>255</v>
      </c>
      <c r="B287" s="7" t="s">
        <v>1065</v>
      </c>
      <c r="C287" s="7"/>
      <c r="D287" s="7">
        <v>21317</v>
      </c>
      <c r="E287" s="7" t="s">
        <v>1066</v>
      </c>
      <c r="F287" s="7"/>
      <c r="G287" s="7"/>
      <c r="H287" s="7"/>
      <c r="I287" s="7"/>
      <c r="J287" s="7"/>
      <c r="K287">
        <f t="shared" si="4"/>
        <v>0</v>
      </c>
    </row>
    <row r="288" spans="1:11" x14ac:dyDescent="0.2">
      <c r="A288" s="7">
        <v>256</v>
      </c>
      <c r="B288" s="7" t="s">
        <v>1067</v>
      </c>
      <c r="C288" s="7"/>
      <c r="D288" s="7">
        <v>21305</v>
      </c>
      <c r="E288" s="7" t="s">
        <v>1068</v>
      </c>
      <c r="F288" s="7"/>
      <c r="G288" s="7"/>
      <c r="H288" s="7"/>
      <c r="I288" s="7"/>
      <c r="J288" s="7"/>
      <c r="K288">
        <f t="shared" si="4"/>
        <v>0</v>
      </c>
    </row>
    <row r="289" spans="1:11" x14ac:dyDescent="0.2">
      <c r="A289" s="7">
        <v>257</v>
      </c>
      <c r="B289" s="7" t="s">
        <v>1069</v>
      </c>
      <c r="C289" s="7" t="s">
        <v>23</v>
      </c>
      <c r="D289" s="7">
        <v>21241</v>
      </c>
      <c r="E289" s="7" t="s">
        <v>1070</v>
      </c>
      <c r="F289" s="7" t="s">
        <v>1071</v>
      </c>
      <c r="G289" s="7" t="s">
        <v>1072</v>
      </c>
      <c r="H289" s="7" t="s">
        <v>1073</v>
      </c>
      <c r="I289" s="7"/>
      <c r="J289" s="7"/>
      <c r="K289">
        <f t="shared" si="4"/>
        <v>0</v>
      </c>
    </row>
    <row r="290" spans="1:11" ht="13.05" hidden="1" x14ac:dyDescent="0.2">
      <c r="A290" s="7">
        <v>257</v>
      </c>
      <c r="B290" s="7" t="s">
        <v>1069</v>
      </c>
      <c r="C290" s="7" t="s">
        <v>23</v>
      </c>
      <c r="D290" s="7">
        <v>21241</v>
      </c>
      <c r="E290" s="7" t="s">
        <v>1074</v>
      </c>
      <c r="F290" s="7" t="s">
        <v>1075</v>
      </c>
      <c r="G290" s="7"/>
      <c r="H290" s="7"/>
      <c r="I290" s="7"/>
      <c r="J290" s="7"/>
      <c r="K290" s="13">
        <f t="shared" si="4"/>
        <v>1</v>
      </c>
    </row>
    <row r="291" spans="1:11" x14ac:dyDescent="0.2">
      <c r="A291" s="7">
        <v>258</v>
      </c>
      <c r="B291" s="7" t="s">
        <v>1076</v>
      </c>
      <c r="C291" s="7"/>
      <c r="D291" s="7">
        <v>21064</v>
      </c>
      <c r="E291" s="7" t="s">
        <v>1077</v>
      </c>
      <c r="F291" s="7" t="s">
        <v>1078</v>
      </c>
      <c r="G291" s="7"/>
      <c r="H291" s="7"/>
      <c r="I291" s="7"/>
      <c r="J291" s="7"/>
      <c r="K291">
        <f t="shared" si="4"/>
        <v>0</v>
      </c>
    </row>
    <row r="292" spans="1:11" x14ac:dyDescent="0.2">
      <c r="A292" s="7">
        <v>259</v>
      </c>
      <c r="B292" s="7" t="s">
        <v>1079</v>
      </c>
      <c r="C292" s="7"/>
      <c r="D292" s="7">
        <v>21039</v>
      </c>
      <c r="E292" s="7" t="s">
        <v>126</v>
      </c>
      <c r="F292" s="7" t="s">
        <v>1080</v>
      </c>
      <c r="G292" s="7" t="s">
        <v>1081</v>
      </c>
      <c r="H292" s="7"/>
      <c r="I292" s="7"/>
      <c r="J292" s="7"/>
      <c r="K292">
        <f t="shared" si="4"/>
        <v>0</v>
      </c>
    </row>
    <row r="293" spans="1:11" x14ac:dyDescent="0.2">
      <c r="A293" s="7">
        <v>260</v>
      </c>
      <c r="B293" s="7" t="s">
        <v>1082</v>
      </c>
      <c r="C293" s="7"/>
      <c r="D293" s="7">
        <v>20935</v>
      </c>
      <c r="E293" s="7" t="s">
        <v>1083</v>
      </c>
      <c r="F293" s="7" t="s">
        <v>1084</v>
      </c>
      <c r="G293" s="7"/>
      <c r="H293" s="7"/>
      <c r="I293" s="7"/>
      <c r="J293" s="7"/>
      <c r="K293">
        <f t="shared" si="4"/>
        <v>0</v>
      </c>
    </row>
    <row r="294" spans="1:11" x14ac:dyDescent="0.2">
      <c r="A294" s="7">
        <v>261</v>
      </c>
      <c r="B294" s="7" t="s">
        <v>1085</v>
      </c>
      <c r="C294" s="7"/>
      <c r="D294" s="7">
        <v>20929</v>
      </c>
      <c r="E294" s="7" t="s">
        <v>1086</v>
      </c>
      <c r="F294" s="7"/>
      <c r="G294" s="7"/>
      <c r="H294" s="7"/>
      <c r="I294" s="7"/>
      <c r="J294" s="7"/>
      <c r="K294">
        <f t="shared" si="4"/>
        <v>0</v>
      </c>
    </row>
    <row r="295" spans="1:11" x14ac:dyDescent="0.2">
      <c r="A295" s="7">
        <v>262</v>
      </c>
      <c r="B295" s="7" t="s">
        <v>1087</v>
      </c>
      <c r="C295" s="7"/>
      <c r="D295" s="7">
        <v>20919</v>
      </c>
      <c r="E295" s="7" t="s">
        <v>1088</v>
      </c>
      <c r="F295" s="7" t="s">
        <v>1089</v>
      </c>
      <c r="G295" s="7" t="s">
        <v>1090</v>
      </c>
      <c r="H295" s="7"/>
      <c r="I295" s="7"/>
      <c r="J295" s="7"/>
      <c r="K295">
        <f t="shared" si="4"/>
        <v>0</v>
      </c>
    </row>
    <row r="296" spans="1:11" x14ac:dyDescent="0.2">
      <c r="A296" s="7">
        <v>263</v>
      </c>
      <c r="B296" s="7" t="s">
        <v>1091</v>
      </c>
      <c r="C296" s="7"/>
      <c r="D296" s="7">
        <v>20857</v>
      </c>
      <c r="E296" s="7" t="s">
        <v>1092</v>
      </c>
      <c r="F296" s="7" t="s">
        <v>1093</v>
      </c>
      <c r="G296" s="7" t="s">
        <v>1094</v>
      </c>
      <c r="H296" s="7"/>
      <c r="I296" s="7"/>
      <c r="J296" s="7"/>
      <c r="K296">
        <f t="shared" si="4"/>
        <v>0</v>
      </c>
    </row>
    <row r="297" spans="1:11" x14ac:dyDescent="0.2">
      <c r="A297" s="7">
        <v>264</v>
      </c>
      <c r="B297" s="7" t="s">
        <v>1095</v>
      </c>
      <c r="C297" s="7"/>
      <c r="D297" s="7">
        <v>20713</v>
      </c>
      <c r="E297" s="7" t="s">
        <v>1096</v>
      </c>
      <c r="F297" s="7"/>
      <c r="G297" s="7"/>
      <c r="H297" s="7"/>
      <c r="I297" s="7"/>
      <c r="J297" s="7"/>
      <c r="K297">
        <f t="shared" si="4"/>
        <v>0</v>
      </c>
    </row>
    <row r="298" spans="1:11" x14ac:dyDescent="0.2">
      <c r="A298" s="7">
        <v>265</v>
      </c>
      <c r="B298" s="7" t="s">
        <v>1097</v>
      </c>
      <c r="C298" s="7"/>
      <c r="D298" s="7">
        <v>20656</v>
      </c>
      <c r="E298" s="7" t="s">
        <v>1098</v>
      </c>
      <c r="F298" s="7" t="s">
        <v>1099</v>
      </c>
      <c r="G298" s="7" t="s">
        <v>834</v>
      </c>
      <c r="H298" s="7" t="s">
        <v>165</v>
      </c>
      <c r="I298" s="7" t="s">
        <v>1100</v>
      </c>
      <c r="J298" s="7"/>
      <c r="K298">
        <f t="shared" si="4"/>
        <v>0</v>
      </c>
    </row>
    <row r="299" spans="1:11" x14ac:dyDescent="0.2">
      <c r="A299" s="7">
        <v>266</v>
      </c>
      <c r="B299" s="7" t="s">
        <v>1101</v>
      </c>
      <c r="C299" s="7"/>
      <c r="D299" s="7">
        <v>20501</v>
      </c>
      <c r="E299" s="7" t="s">
        <v>1102</v>
      </c>
      <c r="F299" s="7" t="s">
        <v>1103</v>
      </c>
      <c r="G299" s="7" t="s">
        <v>166</v>
      </c>
      <c r="H299" s="7" t="s">
        <v>1104</v>
      </c>
      <c r="I299" s="7"/>
      <c r="J299" s="7"/>
      <c r="K299">
        <f t="shared" si="4"/>
        <v>0</v>
      </c>
    </row>
    <row r="300" spans="1:11" x14ac:dyDescent="0.2">
      <c r="A300" s="7">
        <v>267</v>
      </c>
      <c r="B300" s="7" t="s">
        <v>1105</v>
      </c>
      <c r="C300" s="7" t="s">
        <v>23</v>
      </c>
      <c r="D300" s="7">
        <v>20228</v>
      </c>
      <c r="E300" s="7" t="s">
        <v>1106</v>
      </c>
      <c r="F300" s="7" t="s">
        <v>1107</v>
      </c>
      <c r="G300" s="7" t="s">
        <v>1108</v>
      </c>
      <c r="H300" s="7" t="s">
        <v>1109</v>
      </c>
      <c r="I300" s="7"/>
      <c r="J300" s="7"/>
      <c r="K300">
        <f t="shared" si="4"/>
        <v>0</v>
      </c>
    </row>
    <row r="301" spans="1:11" ht="13.05" hidden="1" x14ac:dyDescent="0.2">
      <c r="A301" s="7">
        <v>267</v>
      </c>
      <c r="B301" s="7" t="s">
        <v>1105</v>
      </c>
      <c r="C301" s="7" t="s">
        <v>23</v>
      </c>
      <c r="D301" s="7">
        <v>20228</v>
      </c>
      <c r="E301" s="7" t="s">
        <v>710</v>
      </c>
      <c r="F301" s="7" t="s">
        <v>711</v>
      </c>
      <c r="G301" s="7"/>
      <c r="H301" s="7"/>
      <c r="I301" s="7"/>
      <c r="J301" s="7"/>
      <c r="K301" s="13">
        <f t="shared" si="4"/>
        <v>1</v>
      </c>
    </row>
    <row r="302" spans="1:11" x14ac:dyDescent="0.2">
      <c r="A302" s="7">
        <v>268</v>
      </c>
      <c r="B302" s="7" t="s">
        <v>1110</v>
      </c>
      <c r="C302" s="7"/>
      <c r="D302" s="7">
        <v>20127</v>
      </c>
      <c r="E302" s="7" t="s">
        <v>1111</v>
      </c>
      <c r="F302" s="7" t="s">
        <v>1112</v>
      </c>
      <c r="G302" s="7"/>
      <c r="H302" s="7"/>
      <c r="I302" s="7"/>
      <c r="J302" s="7"/>
      <c r="K302">
        <f t="shared" si="4"/>
        <v>0</v>
      </c>
    </row>
    <row r="303" spans="1:11" x14ac:dyDescent="0.2">
      <c r="A303" s="7">
        <v>269</v>
      </c>
      <c r="B303" s="7" t="s">
        <v>1113</v>
      </c>
      <c r="C303" s="7"/>
      <c r="D303" s="7">
        <v>19889</v>
      </c>
      <c r="E303" s="7" t="s">
        <v>1114</v>
      </c>
      <c r="F303" s="7" t="s">
        <v>1115</v>
      </c>
      <c r="G303" s="7"/>
      <c r="H303" s="7"/>
      <c r="I303" s="7"/>
      <c r="J303" s="7"/>
      <c r="K303">
        <f t="shared" si="4"/>
        <v>0</v>
      </c>
    </row>
    <row r="304" spans="1:11" x14ac:dyDescent="0.2">
      <c r="A304" s="7">
        <v>270</v>
      </c>
      <c r="B304" s="7" t="s">
        <v>1116</v>
      </c>
      <c r="C304" s="7"/>
      <c r="D304" s="7">
        <v>19813</v>
      </c>
      <c r="E304" s="7" t="s">
        <v>1117</v>
      </c>
      <c r="F304" s="7" t="s">
        <v>1118</v>
      </c>
      <c r="G304" s="7"/>
      <c r="H304" s="7"/>
      <c r="I304" s="7"/>
      <c r="J304" s="7"/>
      <c r="K304">
        <f t="shared" si="4"/>
        <v>0</v>
      </c>
    </row>
    <row r="305" spans="1:11" x14ac:dyDescent="0.2">
      <c r="A305" s="7">
        <v>271</v>
      </c>
      <c r="B305" s="7" t="s">
        <v>1119</v>
      </c>
      <c r="C305" s="7"/>
      <c r="D305" s="7">
        <v>19781</v>
      </c>
      <c r="E305" s="7" t="s">
        <v>1120</v>
      </c>
      <c r="F305" s="7" t="s">
        <v>1121</v>
      </c>
      <c r="G305" s="7"/>
      <c r="H305" s="7"/>
      <c r="I305" s="7"/>
      <c r="J305" s="7"/>
      <c r="K305">
        <f t="shared" si="4"/>
        <v>0</v>
      </c>
    </row>
    <row r="306" spans="1:11" x14ac:dyDescent="0.2">
      <c r="A306" s="7">
        <v>272</v>
      </c>
      <c r="B306" s="7" t="s">
        <v>1122</v>
      </c>
      <c r="C306" s="7"/>
      <c r="D306" s="7">
        <v>19741</v>
      </c>
      <c r="E306" s="7" t="s">
        <v>1123</v>
      </c>
      <c r="F306" s="7" t="s">
        <v>1124</v>
      </c>
      <c r="G306" s="7" t="s">
        <v>1125</v>
      </c>
      <c r="H306" s="7" t="s">
        <v>1126</v>
      </c>
      <c r="I306" s="7"/>
      <c r="J306" s="7"/>
      <c r="K306">
        <f t="shared" si="4"/>
        <v>0</v>
      </c>
    </row>
    <row r="307" spans="1:11" x14ac:dyDescent="0.2">
      <c r="A307" s="7">
        <v>273</v>
      </c>
      <c r="B307" s="7" t="s">
        <v>1127</v>
      </c>
      <c r="C307" s="7"/>
      <c r="D307" s="7">
        <v>19715</v>
      </c>
      <c r="E307" s="7" t="s">
        <v>1128</v>
      </c>
      <c r="F307" s="7"/>
      <c r="G307" s="7"/>
      <c r="H307" s="7"/>
      <c r="I307" s="7"/>
      <c r="J307" s="7"/>
      <c r="K307">
        <f t="shared" si="4"/>
        <v>0</v>
      </c>
    </row>
    <row r="308" spans="1:11" x14ac:dyDescent="0.2">
      <c r="A308" s="7">
        <v>274</v>
      </c>
      <c r="B308" s="7" t="s">
        <v>1129</v>
      </c>
      <c r="C308" s="7" t="s">
        <v>23</v>
      </c>
      <c r="D308" s="7">
        <v>19626</v>
      </c>
      <c r="E308" s="7" t="s">
        <v>1130</v>
      </c>
      <c r="F308" s="7" t="s">
        <v>1131</v>
      </c>
      <c r="G308" s="7" t="s">
        <v>1132</v>
      </c>
      <c r="H308" s="7" t="s">
        <v>1133</v>
      </c>
      <c r="I308" s="7" t="s">
        <v>1134</v>
      </c>
      <c r="J308" s="7" t="s">
        <v>1135</v>
      </c>
      <c r="K308">
        <f t="shared" si="4"/>
        <v>0</v>
      </c>
    </row>
    <row r="309" spans="1:11" ht="13.05" hidden="1" x14ac:dyDescent="0.2">
      <c r="A309" s="7">
        <v>274</v>
      </c>
      <c r="B309" s="7" t="s">
        <v>1129</v>
      </c>
      <c r="C309" s="7" t="s">
        <v>23</v>
      </c>
      <c r="D309" s="7">
        <v>19626</v>
      </c>
      <c r="E309" s="7" t="s">
        <v>492</v>
      </c>
      <c r="F309" s="7" t="s">
        <v>1136</v>
      </c>
      <c r="G309" s="7" t="s">
        <v>1137</v>
      </c>
      <c r="H309" s="7" t="s">
        <v>1138</v>
      </c>
      <c r="I309" s="7" t="s">
        <v>1139</v>
      </c>
      <c r="J309" s="7"/>
      <c r="K309" s="13">
        <f t="shared" si="4"/>
        <v>1</v>
      </c>
    </row>
    <row r="310" spans="1:11" ht="13.05" hidden="1" x14ac:dyDescent="0.2">
      <c r="A310" s="7">
        <v>274</v>
      </c>
      <c r="B310" s="7" t="s">
        <v>1129</v>
      </c>
      <c r="C310" s="7" t="s">
        <v>23</v>
      </c>
      <c r="D310" s="7">
        <v>19626</v>
      </c>
      <c r="E310" s="7" t="s">
        <v>1140</v>
      </c>
      <c r="F310" s="7" t="s">
        <v>1141</v>
      </c>
      <c r="G310" s="7" t="s">
        <v>1142</v>
      </c>
      <c r="H310" s="7"/>
      <c r="I310" s="7"/>
      <c r="J310" s="7"/>
      <c r="K310" s="13">
        <f t="shared" si="4"/>
        <v>1</v>
      </c>
    </row>
    <row r="311" spans="1:11" x14ac:dyDescent="0.2">
      <c r="A311" s="7">
        <v>275</v>
      </c>
      <c r="B311" s="7" t="s">
        <v>1143</v>
      </c>
      <c r="C311" s="7"/>
      <c r="D311" s="7">
        <v>19568</v>
      </c>
      <c r="E311" s="7" t="s">
        <v>1144</v>
      </c>
      <c r="F311" s="7" t="s">
        <v>1145</v>
      </c>
      <c r="G311" s="7" t="s">
        <v>1146</v>
      </c>
      <c r="H311" s="7" t="s">
        <v>1147</v>
      </c>
      <c r="I311" s="7"/>
      <c r="J311" s="7"/>
      <c r="K311">
        <f t="shared" si="4"/>
        <v>0</v>
      </c>
    </row>
    <row r="312" spans="1:11" x14ac:dyDescent="0.2">
      <c r="A312" s="7">
        <v>276</v>
      </c>
      <c r="B312" s="7" t="s">
        <v>1148</v>
      </c>
      <c r="C312" s="7"/>
      <c r="D312" s="7">
        <v>19552</v>
      </c>
      <c r="E312" s="7" t="s">
        <v>1149</v>
      </c>
      <c r="F312" s="7" t="s">
        <v>1150</v>
      </c>
      <c r="G312" s="7"/>
      <c r="H312" s="7"/>
      <c r="I312" s="7"/>
      <c r="J312" s="7"/>
      <c r="K312">
        <f t="shared" si="4"/>
        <v>0</v>
      </c>
    </row>
    <row r="313" spans="1:11" x14ac:dyDescent="0.2">
      <c r="A313" s="7">
        <v>277</v>
      </c>
      <c r="B313" s="7" t="s">
        <v>1151</v>
      </c>
      <c r="C313" s="7"/>
      <c r="D313" s="7">
        <v>19543</v>
      </c>
      <c r="E313" s="7" t="s">
        <v>1152</v>
      </c>
      <c r="F313" s="7" t="s">
        <v>1153</v>
      </c>
      <c r="G313" s="7" t="s">
        <v>1154</v>
      </c>
      <c r="H313" s="7" t="s">
        <v>1155</v>
      </c>
      <c r="I313" s="7"/>
      <c r="J313" s="7"/>
      <c r="K313">
        <f t="shared" si="4"/>
        <v>0</v>
      </c>
    </row>
    <row r="314" spans="1:11" x14ac:dyDescent="0.2">
      <c r="A314" s="7">
        <v>278</v>
      </c>
      <c r="B314" s="7" t="s">
        <v>1156</v>
      </c>
      <c r="C314" s="7"/>
      <c r="D314" s="7">
        <v>19527</v>
      </c>
      <c r="E314" s="7" t="s">
        <v>1157</v>
      </c>
      <c r="F314" s="7" t="s">
        <v>1158</v>
      </c>
      <c r="G314" s="7" t="s">
        <v>1159</v>
      </c>
      <c r="H314" s="7" t="s">
        <v>1160</v>
      </c>
      <c r="I314" s="7" t="s">
        <v>1161</v>
      </c>
      <c r="J314" s="7"/>
      <c r="K314">
        <f t="shared" si="4"/>
        <v>0</v>
      </c>
    </row>
    <row r="315" spans="1:11" x14ac:dyDescent="0.2">
      <c r="A315" s="7">
        <v>279</v>
      </c>
      <c r="B315" s="7" t="s">
        <v>1162</v>
      </c>
      <c r="C315" s="7" t="s">
        <v>23</v>
      </c>
      <c r="D315" s="7">
        <v>19498</v>
      </c>
      <c r="E315" s="7" t="s">
        <v>1163</v>
      </c>
      <c r="F315" s="7" t="s">
        <v>1164</v>
      </c>
      <c r="G315" s="7" t="s">
        <v>1165</v>
      </c>
      <c r="H315" s="7" t="s">
        <v>1166</v>
      </c>
      <c r="I315" s="7" t="s">
        <v>1167</v>
      </c>
      <c r="J315" s="7"/>
      <c r="K315">
        <f t="shared" si="4"/>
        <v>0</v>
      </c>
    </row>
    <row r="316" spans="1:11" ht="13.05" hidden="1" x14ac:dyDescent="0.2">
      <c r="A316" s="7">
        <v>279</v>
      </c>
      <c r="B316" s="7" t="s">
        <v>1162</v>
      </c>
      <c r="C316" s="7" t="s">
        <v>23</v>
      </c>
      <c r="D316" s="7">
        <v>19498</v>
      </c>
      <c r="E316" s="7" t="s">
        <v>1168</v>
      </c>
      <c r="F316" s="7"/>
      <c r="G316" s="7"/>
      <c r="H316" s="7"/>
      <c r="I316" s="7"/>
      <c r="J316" s="7"/>
      <c r="K316" s="13">
        <f t="shared" si="4"/>
        <v>1</v>
      </c>
    </row>
    <row r="317" spans="1:11" x14ac:dyDescent="0.2">
      <c r="A317" s="7">
        <v>280</v>
      </c>
      <c r="B317" s="7" t="s">
        <v>1169</v>
      </c>
      <c r="C317" s="7" t="s">
        <v>23</v>
      </c>
      <c r="D317" s="7">
        <v>19478</v>
      </c>
      <c r="E317" s="7" t="s">
        <v>1170</v>
      </c>
      <c r="F317" s="7" t="s">
        <v>1171</v>
      </c>
      <c r="G317" s="7" t="s">
        <v>164</v>
      </c>
      <c r="H317" s="7" t="s">
        <v>1172</v>
      </c>
      <c r="I317" s="7" t="s">
        <v>1173</v>
      </c>
      <c r="J317" s="7"/>
      <c r="K317">
        <f t="shared" si="4"/>
        <v>0</v>
      </c>
    </row>
    <row r="318" spans="1:11" ht="13.05" hidden="1" x14ac:dyDescent="0.2">
      <c r="A318" s="7">
        <v>280</v>
      </c>
      <c r="B318" s="7" t="s">
        <v>1169</v>
      </c>
      <c r="C318" s="7" t="s">
        <v>23</v>
      </c>
      <c r="D318" s="7">
        <v>19478</v>
      </c>
      <c r="E318" s="7" t="s">
        <v>1174</v>
      </c>
      <c r="F318" s="7" t="s">
        <v>1175</v>
      </c>
      <c r="G318" s="7" t="s">
        <v>1176</v>
      </c>
      <c r="H318" s="7" t="s">
        <v>1177</v>
      </c>
      <c r="I318" s="7"/>
      <c r="J318" s="7"/>
      <c r="K318" s="13">
        <f t="shared" si="4"/>
        <v>1</v>
      </c>
    </row>
    <row r="319" spans="1:11" ht="13.05" hidden="1" x14ac:dyDescent="0.2">
      <c r="A319" s="7">
        <v>280</v>
      </c>
      <c r="B319" s="7" t="s">
        <v>1169</v>
      </c>
      <c r="C319" s="7" t="s">
        <v>23</v>
      </c>
      <c r="D319" s="7">
        <v>19478</v>
      </c>
      <c r="E319" s="7" t="s">
        <v>1178</v>
      </c>
      <c r="F319" s="7" t="s">
        <v>1179</v>
      </c>
      <c r="G319" s="7"/>
      <c r="H319" s="7"/>
      <c r="I319" s="7"/>
      <c r="J319" s="7"/>
      <c r="K319" s="13">
        <f t="shared" si="4"/>
        <v>1</v>
      </c>
    </row>
    <row r="320" spans="1:11" x14ac:dyDescent="0.2">
      <c r="A320" s="7">
        <v>281</v>
      </c>
      <c r="B320" s="7" t="s">
        <v>1180</v>
      </c>
      <c r="C320" s="7"/>
      <c r="D320" s="7">
        <v>19357</v>
      </c>
      <c r="E320" s="7" t="s">
        <v>1181</v>
      </c>
      <c r="F320" s="7" t="s">
        <v>1182</v>
      </c>
      <c r="G320" s="7"/>
      <c r="H320" s="7"/>
      <c r="I320" s="7"/>
      <c r="J320" s="7"/>
      <c r="K320">
        <f t="shared" si="4"/>
        <v>0</v>
      </c>
    </row>
    <row r="321" spans="1:11" x14ac:dyDescent="0.2">
      <c r="A321" s="7">
        <v>282</v>
      </c>
      <c r="B321" s="7" t="s">
        <v>1183</v>
      </c>
      <c r="C321" s="7"/>
      <c r="D321" s="7">
        <v>19217</v>
      </c>
      <c r="E321" s="7" t="s">
        <v>1184</v>
      </c>
      <c r="F321" s="7" t="s">
        <v>1185</v>
      </c>
      <c r="G321" s="7" t="s">
        <v>1186</v>
      </c>
      <c r="H321" s="7" t="s">
        <v>1187</v>
      </c>
      <c r="I321" s="7" t="s">
        <v>1188</v>
      </c>
      <c r="J321" s="7"/>
      <c r="K321">
        <f t="shared" si="4"/>
        <v>0</v>
      </c>
    </row>
    <row r="322" spans="1:11" x14ac:dyDescent="0.2">
      <c r="A322" s="7">
        <v>283</v>
      </c>
      <c r="B322" s="7" t="s">
        <v>1189</v>
      </c>
      <c r="C322" s="7"/>
      <c r="D322" s="7">
        <v>19188</v>
      </c>
      <c r="E322" s="7" t="s">
        <v>1190</v>
      </c>
      <c r="F322" s="7" t="s">
        <v>1191</v>
      </c>
      <c r="G322" s="7" t="s">
        <v>1192</v>
      </c>
      <c r="H322" s="7"/>
      <c r="I322" s="7"/>
      <c r="J322" s="7"/>
      <c r="K322">
        <f t="shared" si="4"/>
        <v>0</v>
      </c>
    </row>
    <row r="323" spans="1:11" x14ac:dyDescent="0.2">
      <c r="A323" s="7">
        <v>284</v>
      </c>
      <c r="B323" s="7" t="s">
        <v>1193</v>
      </c>
      <c r="C323" s="7"/>
      <c r="D323" s="7">
        <v>19166</v>
      </c>
      <c r="E323" s="7" t="s">
        <v>1194</v>
      </c>
      <c r="F323" s="7"/>
      <c r="G323" s="7"/>
      <c r="H323" s="7"/>
      <c r="I323" s="7"/>
      <c r="J323" s="7"/>
      <c r="K323">
        <f t="shared" si="4"/>
        <v>0</v>
      </c>
    </row>
    <row r="324" spans="1:11" x14ac:dyDescent="0.2">
      <c r="A324" s="7">
        <v>285</v>
      </c>
      <c r="B324" s="7" t="s">
        <v>1195</v>
      </c>
      <c r="C324" s="7" t="s">
        <v>23</v>
      </c>
      <c r="D324" s="7">
        <v>19148</v>
      </c>
      <c r="E324" s="7" t="s">
        <v>982</v>
      </c>
      <c r="F324" s="7" t="s">
        <v>1196</v>
      </c>
      <c r="G324" s="7" t="s">
        <v>1197</v>
      </c>
      <c r="H324" s="7" t="s">
        <v>983</v>
      </c>
      <c r="I324" s="7"/>
      <c r="J324" s="7"/>
      <c r="K324">
        <f t="shared" si="4"/>
        <v>0</v>
      </c>
    </row>
    <row r="325" spans="1:11" ht="13.05" hidden="1" x14ac:dyDescent="0.2">
      <c r="A325" s="7">
        <v>285</v>
      </c>
      <c r="B325" s="7" t="s">
        <v>1195</v>
      </c>
      <c r="C325" s="7" t="s">
        <v>23</v>
      </c>
      <c r="D325" s="7">
        <v>19148</v>
      </c>
      <c r="E325" s="7" t="s">
        <v>1198</v>
      </c>
      <c r="F325" s="7" t="s">
        <v>1199</v>
      </c>
      <c r="G325" s="7" t="s">
        <v>1200</v>
      </c>
      <c r="H325" s="7" t="s">
        <v>1201</v>
      </c>
      <c r="I325" s="7"/>
      <c r="J325" s="7"/>
      <c r="K325" s="13">
        <f t="shared" si="4"/>
        <v>1</v>
      </c>
    </row>
    <row r="326" spans="1:11" x14ac:dyDescent="0.2">
      <c r="A326" s="7">
        <v>286</v>
      </c>
      <c r="B326" s="7" t="s">
        <v>1202</v>
      </c>
      <c r="C326" s="7"/>
      <c r="D326" s="7">
        <v>18991</v>
      </c>
      <c r="E326" s="7" t="s">
        <v>1203</v>
      </c>
      <c r="F326" s="7" t="s">
        <v>1204</v>
      </c>
      <c r="G326" s="7"/>
      <c r="H326" s="7"/>
      <c r="I326" s="7"/>
      <c r="J326" s="7"/>
      <c r="K326">
        <f t="shared" si="4"/>
        <v>0</v>
      </c>
    </row>
    <row r="327" spans="1:11" x14ac:dyDescent="0.2">
      <c r="A327" s="7">
        <v>287</v>
      </c>
      <c r="B327" s="7" t="s">
        <v>1205</v>
      </c>
      <c r="C327" s="7"/>
      <c r="D327" s="7">
        <v>18947</v>
      </c>
      <c r="E327" s="7" t="s">
        <v>1206</v>
      </c>
      <c r="F327" s="7" t="s">
        <v>1207</v>
      </c>
      <c r="G327" s="7" t="s">
        <v>1208</v>
      </c>
      <c r="H327" s="7" t="s">
        <v>1209</v>
      </c>
      <c r="I327" s="7" t="s">
        <v>1210</v>
      </c>
      <c r="J327" s="7"/>
      <c r="K327">
        <f t="shared" si="4"/>
        <v>0</v>
      </c>
    </row>
    <row r="328" spans="1:11" x14ac:dyDescent="0.2">
      <c r="A328" s="7">
        <v>288</v>
      </c>
      <c r="B328" s="7" t="s">
        <v>1211</v>
      </c>
      <c r="C328" s="7"/>
      <c r="D328" s="7">
        <v>18889</v>
      </c>
      <c r="E328" s="7" t="s">
        <v>1212</v>
      </c>
      <c r="F328" s="7" t="s">
        <v>1213</v>
      </c>
      <c r="G328" s="7" t="s">
        <v>1214</v>
      </c>
      <c r="H328" s="7"/>
      <c r="I328" s="7"/>
      <c r="J328" s="7"/>
      <c r="K328">
        <f t="shared" ref="K328:K341" si="5">IF(A327=A328,1,0)</f>
        <v>0</v>
      </c>
    </row>
    <row r="329" spans="1:11" x14ac:dyDescent="0.2">
      <c r="A329" s="7">
        <v>289</v>
      </c>
      <c r="B329" s="7" t="s">
        <v>1215</v>
      </c>
      <c r="C329" s="7"/>
      <c r="D329" s="7">
        <v>18838</v>
      </c>
      <c r="E329" s="7" t="s">
        <v>1216</v>
      </c>
      <c r="F329" s="7" t="s">
        <v>1217</v>
      </c>
      <c r="G329" s="7" t="s">
        <v>1218</v>
      </c>
      <c r="H329" s="7"/>
      <c r="I329" s="7"/>
      <c r="J329" s="7"/>
      <c r="K329">
        <f t="shared" si="5"/>
        <v>0</v>
      </c>
    </row>
    <row r="330" spans="1:11" x14ac:dyDescent="0.2">
      <c r="A330" s="7">
        <v>290</v>
      </c>
      <c r="B330" s="7" t="s">
        <v>1219</v>
      </c>
      <c r="C330" s="7"/>
      <c r="D330" s="7">
        <v>18760</v>
      </c>
      <c r="E330" s="7" t="s">
        <v>1220</v>
      </c>
      <c r="F330" s="7"/>
      <c r="G330" s="7"/>
      <c r="H330" s="7"/>
      <c r="I330" s="7"/>
      <c r="J330" s="7"/>
      <c r="K330">
        <f t="shared" si="5"/>
        <v>0</v>
      </c>
    </row>
    <row r="331" spans="1:11" x14ac:dyDescent="0.2">
      <c r="A331" s="7">
        <v>291</v>
      </c>
      <c r="B331" s="7" t="s">
        <v>1221</v>
      </c>
      <c r="C331" s="7"/>
      <c r="D331" s="7">
        <v>18719</v>
      </c>
      <c r="E331" s="7" t="s">
        <v>1222</v>
      </c>
      <c r="F331" s="7" t="s">
        <v>1223</v>
      </c>
      <c r="G331" s="7"/>
      <c r="H331" s="7"/>
      <c r="I331" s="7"/>
      <c r="J331" s="7"/>
      <c r="K331">
        <f t="shared" si="5"/>
        <v>0</v>
      </c>
    </row>
    <row r="332" spans="1:11" x14ac:dyDescent="0.2">
      <c r="A332" s="7">
        <v>292</v>
      </c>
      <c r="B332" s="7" t="s">
        <v>1224</v>
      </c>
      <c r="C332" s="7"/>
      <c r="D332" s="7">
        <v>18714</v>
      </c>
      <c r="E332" s="7" t="s">
        <v>1225</v>
      </c>
      <c r="F332" s="7" t="s">
        <v>1226</v>
      </c>
      <c r="G332" s="7" t="s">
        <v>1227</v>
      </c>
      <c r="H332" s="7"/>
      <c r="I332" s="7"/>
      <c r="J332" s="7"/>
      <c r="K332">
        <f t="shared" si="5"/>
        <v>0</v>
      </c>
    </row>
    <row r="333" spans="1:11" x14ac:dyDescent="0.2">
      <c r="A333" s="7">
        <v>293</v>
      </c>
      <c r="B333" s="7" t="s">
        <v>1228</v>
      </c>
      <c r="C333" s="7"/>
      <c r="D333" s="7">
        <v>18623</v>
      </c>
      <c r="E333" s="7" t="s">
        <v>927</v>
      </c>
      <c r="F333" s="7" t="s">
        <v>1229</v>
      </c>
      <c r="G333" s="7" t="s">
        <v>1230</v>
      </c>
      <c r="H333" s="7"/>
      <c r="I333" s="7"/>
      <c r="J333" s="7"/>
      <c r="K333">
        <f t="shared" si="5"/>
        <v>0</v>
      </c>
    </row>
    <row r="334" spans="1:11" x14ac:dyDescent="0.2">
      <c r="A334" s="7">
        <v>294</v>
      </c>
      <c r="B334" s="7" t="s">
        <v>1231</v>
      </c>
      <c r="C334" s="7"/>
      <c r="D334" s="7">
        <v>18607</v>
      </c>
      <c r="E334" s="7" t="s">
        <v>1232</v>
      </c>
      <c r="F334" s="7" t="s">
        <v>1233</v>
      </c>
      <c r="G334" s="7"/>
      <c r="H334" s="7"/>
      <c r="I334" s="7"/>
      <c r="J334" s="7"/>
      <c r="K334">
        <f t="shared" si="5"/>
        <v>0</v>
      </c>
    </row>
    <row r="335" spans="1:11" x14ac:dyDescent="0.2">
      <c r="A335" s="7">
        <v>295</v>
      </c>
      <c r="B335" s="7" t="s">
        <v>1234</v>
      </c>
      <c r="C335" s="7"/>
      <c r="D335" s="7">
        <v>18488</v>
      </c>
      <c r="E335" s="7" t="s">
        <v>563</v>
      </c>
      <c r="F335" s="7" t="s">
        <v>564</v>
      </c>
      <c r="G335" s="7" t="s">
        <v>1235</v>
      </c>
      <c r="H335" s="7"/>
      <c r="I335" s="7"/>
      <c r="J335" s="7"/>
      <c r="K335">
        <f t="shared" si="5"/>
        <v>0</v>
      </c>
    </row>
    <row r="336" spans="1:11" x14ac:dyDescent="0.2">
      <c r="A336" s="7">
        <v>296</v>
      </c>
      <c r="B336" s="7" t="s">
        <v>1236</v>
      </c>
      <c r="C336" s="7"/>
      <c r="D336" s="7">
        <v>18446</v>
      </c>
      <c r="E336" s="7" t="s">
        <v>1177</v>
      </c>
      <c r="F336" s="7"/>
      <c r="G336" s="7"/>
      <c r="H336" s="7"/>
      <c r="I336" s="7"/>
      <c r="J336" s="7"/>
      <c r="K336">
        <f t="shared" si="5"/>
        <v>0</v>
      </c>
    </row>
    <row r="337" spans="1:11" x14ac:dyDescent="0.2">
      <c r="A337" s="7">
        <v>297</v>
      </c>
      <c r="B337" s="7" t="s">
        <v>1237</v>
      </c>
      <c r="C337" s="7"/>
      <c r="D337" s="7">
        <v>18230</v>
      </c>
      <c r="E337" s="7" t="s">
        <v>1238</v>
      </c>
      <c r="F337" s="7" t="s">
        <v>1239</v>
      </c>
      <c r="G337" s="7" t="s">
        <v>1240</v>
      </c>
      <c r="H337" s="7" t="s">
        <v>1241</v>
      </c>
      <c r="I337" s="7" t="s">
        <v>1242</v>
      </c>
      <c r="J337" s="7"/>
      <c r="K337">
        <f t="shared" si="5"/>
        <v>0</v>
      </c>
    </row>
    <row r="338" spans="1:11" x14ac:dyDescent="0.2">
      <c r="A338" s="7">
        <v>298</v>
      </c>
      <c r="B338" s="7" t="s">
        <v>1243</v>
      </c>
      <c r="C338" s="7"/>
      <c r="D338" s="7">
        <v>18182</v>
      </c>
      <c r="E338" s="7" t="s">
        <v>861</v>
      </c>
      <c r="F338" s="7"/>
      <c r="G338" s="7"/>
      <c r="H338" s="7"/>
      <c r="I338" s="7"/>
      <c r="J338" s="7"/>
      <c r="K338">
        <f t="shared" si="5"/>
        <v>0</v>
      </c>
    </row>
    <row r="339" spans="1:11" x14ac:dyDescent="0.2">
      <c r="A339" s="7">
        <v>299</v>
      </c>
      <c r="B339" s="7" t="s">
        <v>1244</v>
      </c>
      <c r="C339" s="7"/>
      <c r="D339" s="7">
        <v>18102</v>
      </c>
      <c r="E339" s="7" t="s">
        <v>1245</v>
      </c>
      <c r="F339" s="7" t="s">
        <v>1246</v>
      </c>
      <c r="G339" s="7"/>
      <c r="H339" s="7"/>
      <c r="I339" s="7"/>
      <c r="J339" s="7"/>
      <c r="K339">
        <f t="shared" si="5"/>
        <v>0</v>
      </c>
    </row>
    <row r="340" spans="1:11" x14ac:dyDescent="0.2">
      <c r="A340" s="7">
        <v>300</v>
      </c>
      <c r="B340" s="7" t="s">
        <v>1247</v>
      </c>
      <c r="C340" s="7" t="s">
        <v>23</v>
      </c>
      <c r="D340" s="7">
        <v>17957</v>
      </c>
      <c r="E340" s="7" t="s">
        <v>1248</v>
      </c>
      <c r="F340" s="7" t="s">
        <v>1249</v>
      </c>
      <c r="G340" s="7" t="s">
        <v>1250</v>
      </c>
      <c r="H340" s="7" t="s">
        <v>1251</v>
      </c>
      <c r="I340" s="7" t="s">
        <v>1252</v>
      </c>
      <c r="J340" s="7"/>
      <c r="K340">
        <f t="shared" si="5"/>
        <v>0</v>
      </c>
    </row>
    <row r="341" spans="1:11" ht="13.05" hidden="1" x14ac:dyDescent="0.2">
      <c r="A341" s="7">
        <v>300</v>
      </c>
      <c r="B341" s="7" t="s">
        <v>1247</v>
      </c>
      <c r="C341" s="7" t="s">
        <v>23</v>
      </c>
      <c r="D341" s="7">
        <v>17957</v>
      </c>
      <c r="E341" s="7" t="s">
        <v>1253</v>
      </c>
      <c r="F341" s="7" t="s">
        <v>154</v>
      </c>
      <c r="G341" s="7" t="s">
        <v>1254</v>
      </c>
      <c r="H341" s="7" t="s">
        <v>1255</v>
      </c>
      <c r="I341" s="12"/>
      <c r="J341" s="10"/>
      <c r="K341" s="13">
        <f t="shared" si="5"/>
        <v>1</v>
      </c>
    </row>
  </sheetData>
  <autoFilter ref="A5:K341">
    <filterColumn colId="10">
      <filters>
        <filter val="0"/>
      </filters>
    </filterColumn>
  </autoFilter>
  <phoneticPr fontId="1"/>
  <hyperlinks>
    <hyperlink ref="A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15</vt:i4>
      </vt:variant>
    </vt:vector>
  </HeadingPairs>
  <TitlesOfParts>
    <vt:vector size="21" baseType="lpstr">
      <vt:lpstr>出勤率70%_役職員等リスト</vt:lpstr>
      <vt:lpstr>出勤率50%_役職員等リスト</vt:lpstr>
      <vt:lpstr>出勤率20%_役職員等リスト</vt:lpstr>
      <vt:lpstr>★企画用_人物リスト【新型コロナ用】</vt:lpstr>
      <vt:lpstr>DB（シナリオ）</vt:lpstr>
      <vt:lpstr>DB(苗字)</vt:lpstr>
      <vt:lpstr>'DB（シナリオ）'!Print_Area</vt:lpstr>
      <vt:lpstr>'出勤率20%_役職員等リスト'!Print_Area</vt:lpstr>
      <vt:lpstr>'出勤率50%_役職員等リスト'!Print_Area</vt:lpstr>
      <vt:lpstr>'出勤率70%_役職員等リスト'!Print_Area</vt:lpstr>
      <vt:lpstr>★企画用_人物リスト【新型コロナ用】!Print_Titles</vt:lpstr>
      <vt:lpstr>'DB（シナリオ）'!Print_Titles</vt:lpstr>
      <vt:lpstr>'出勤率20%_役職員等リスト'!Print_Titles</vt:lpstr>
      <vt:lpstr>'出勤率50%_役職員等リスト'!Print_Titles</vt:lpstr>
      <vt:lpstr>'出勤率70%_役職員等リスト'!Print_Titles</vt:lpstr>
      <vt:lpstr>居住・勤務1</vt:lpstr>
      <vt:lpstr>居住・勤務2</vt:lpstr>
      <vt:lpstr>状況</vt:lpstr>
      <vt:lpstr>性別</vt:lpstr>
      <vt:lpstr>属性</vt:lpstr>
      <vt:lpstr>負傷・要援護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2015-02-17T11:24:28Z</dcterms:created>
  <dcterms:modified xsi:type="dcterms:W3CDTF">2020-12-07T09:10:11Z</dcterms:modified>
</cp:coreProperties>
</file>